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50" yWindow="110" windowWidth="14810" windowHeight="8020" activeTab="2"/>
  </bookViews>
  <sheets>
    <sheet name="DCDC" sheetId="5" r:id="rId1"/>
    <sheet name="nb cells" sheetId="6" r:id="rId2"/>
    <sheet name="power" sheetId="7" r:id="rId3"/>
    <sheet name="supercap" sheetId="3" r:id="rId4"/>
    <sheet name="TMP" sheetId="4" r:id="rId5"/>
  </sheets>
  <definedNames>
    <definedName name="download" localSheetId="4">TMP!#REF!</definedName>
    <definedName name="download_1" localSheetId="3">supercap!$A$7:$G$166</definedName>
    <definedName name="download_1" localSheetId="4">TMP!$A$1:$G$331</definedName>
    <definedName name="download_2" localSheetId="3">supercap!$A$7:$G$337</definedName>
  </definedNames>
  <calcPr calcId="152511"/>
</workbook>
</file>

<file path=xl/calcChain.xml><?xml version="1.0" encoding="utf-8"?>
<calcChain xmlns="http://schemas.openxmlformats.org/spreadsheetml/2006/main">
  <c r="D4" i="7" l="1"/>
  <c r="C4" i="7"/>
  <c r="B4" i="7"/>
  <c r="E4" i="7" s="1"/>
  <c r="F4" i="7" s="1"/>
  <c r="G4" i="7" s="1"/>
  <c r="B5" i="7"/>
  <c r="E5" i="7" s="1"/>
  <c r="F5" i="7" s="1"/>
  <c r="G5" i="7" s="1"/>
  <c r="C5" i="7"/>
  <c r="D5" i="7"/>
  <c r="B8" i="7"/>
  <c r="E8" i="7" s="1"/>
  <c r="F8" i="7" s="1"/>
  <c r="G8" i="7" s="1"/>
  <c r="J8" i="7" s="1"/>
  <c r="C8" i="7"/>
  <c r="D8" i="7"/>
  <c r="K8" i="7" l="1"/>
  <c r="L8" i="7" s="1"/>
  <c r="B7" i="7"/>
  <c r="E7" i="7" s="1"/>
  <c r="F7" i="7" s="1"/>
  <c r="G7" i="7" s="1"/>
  <c r="C7" i="7"/>
  <c r="D7" i="7"/>
  <c r="B9" i="7"/>
  <c r="C9" i="7"/>
  <c r="D9" i="7"/>
  <c r="E9" i="7"/>
  <c r="F9" i="7" s="1"/>
  <c r="G9" i="7" s="1"/>
  <c r="J9" i="7" s="1"/>
  <c r="B10" i="7"/>
  <c r="E10" i="7" s="1"/>
  <c r="F10" i="7" s="1"/>
  <c r="G10" i="7" s="1"/>
  <c r="J10" i="7" s="1"/>
  <c r="C10" i="7"/>
  <c r="D10" i="7"/>
  <c r="B11" i="7"/>
  <c r="E11" i="7" s="1"/>
  <c r="F11" i="7" s="1"/>
  <c r="G11" i="7" s="1"/>
  <c r="J11" i="7" s="1"/>
  <c r="C11" i="7"/>
  <c r="D11" i="7"/>
  <c r="B12" i="7"/>
  <c r="E12" i="7" s="1"/>
  <c r="F12" i="7" s="1"/>
  <c r="G12" i="7" s="1"/>
  <c r="J12" i="7" s="1"/>
  <c r="C12" i="7"/>
  <c r="D12" i="7"/>
  <c r="B13" i="7"/>
  <c r="E13" i="7" s="1"/>
  <c r="F13" i="7" s="1"/>
  <c r="G13" i="7" s="1"/>
  <c r="C13" i="7"/>
  <c r="D13" i="7"/>
  <c r="E6" i="7"/>
  <c r="F6" i="7" s="1"/>
  <c r="G6" i="7" s="1"/>
  <c r="D6" i="7"/>
  <c r="C6" i="7"/>
  <c r="B6" i="7"/>
  <c r="K12" i="7" l="1"/>
  <c r="K10" i="7"/>
  <c r="K11" i="7"/>
  <c r="L11" i="7"/>
  <c r="K9" i="7"/>
  <c r="E4" i="5"/>
  <c r="C4" i="5"/>
  <c r="L9" i="7" l="1"/>
  <c r="L10" i="7"/>
  <c r="L12" i="7"/>
  <c r="B4" i="3"/>
  <c r="B2" i="3"/>
  <c r="B1" i="3"/>
  <c r="E9" i="5" l="1"/>
  <c r="G9" i="5" l="1"/>
  <c r="C9" i="5"/>
  <c r="A13" i="5" l="1"/>
  <c r="C13" i="6" l="1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R7" i="6"/>
  <c r="S6" i="6"/>
  <c r="R6" i="6"/>
  <c r="S5" i="6"/>
  <c r="R5" i="6"/>
  <c r="S4" i="6"/>
  <c r="R4" i="6"/>
  <c r="S3" i="6"/>
  <c r="R3" i="6"/>
  <c r="S2" i="6"/>
  <c r="R2" i="6"/>
  <c r="P13" i="6" l="1"/>
  <c r="O13" i="6"/>
  <c r="P12" i="6"/>
  <c r="O12" i="6"/>
  <c r="P11" i="6"/>
  <c r="O11" i="6"/>
  <c r="P10" i="6"/>
  <c r="O10" i="6"/>
  <c r="P9" i="6"/>
  <c r="O9" i="6"/>
  <c r="P8" i="6"/>
  <c r="O8" i="6"/>
  <c r="P7" i="6"/>
  <c r="O7" i="6"/>
  <c r="P6" i="6"/>
  <c r="O6" i="6"/>
  <c r="P5" i="6"/>
  <c r="O5" i="6"/>
  <c r="P4" i="6"/>
  <c r="O4" i="6"/>
  <c r="P3" i="6"/>
  <c r="O3" i="6"/>
  <c r="P2" i="6"/>
  <c r="O2" i="6"/>
  <c r="K3" i="6"/>
  <c r="K4" i="6"/>
  <c r="K5" i="6"/>
  <c r="K6" i="6"/>
  <c r="K7" i="6"/>
  <c r="K8" i="6"/>
  <c r="K9" i="6"/>
  <c r="K10" i="6"/>
  <c r="K11" i="6"/>
  <c r="K12" i="6"/>
  <c r="K13" i="6"/>
  <c r="K2" i="6"/>
  <c r="X3" i="6"/>
  <c r="X4" i="6"/>
  <c r="X5" i="6"/>
  <c r="X6" i="6"/>
  <c r="X7" i="6"/>
  <c r="X8" i="6"/>
  <c r="X9" i="6"/>
  <c r="X10" i="6"/>
  <c r="X11" i="6"/>
  <c r="X12" i="6"/>
  <c r="X13" i="6"/>
  <c r="X2" i="6"/>
  <c r="V13" i="6"/>
  <c r="U13" i="6"/>
  <c r="V12" i="6"/>
  <c r="U12" i="6"/>
  <c r="V11" i="6"/>
  <c r="U11" i="6"/>
  <c r="V10" i="6"/>
  <c r="U10" i="6"/>
  <c r="V9" i="6"/>
  <c r="U9" i="6"/>
  <c r="V8" i="6"/>
  <c r="U8" i="6"/>
  <c r="V7" i="6"/>
  <c r="U7" i="6"/>
  <c r="V6" i="6"/>
  <c r="U6" i="6"/>
  <c r="V5" i="6"/>
  <c r="U5" i="6"/>
  <c r="V4" i="6"/>
  <c r="U4" i="6"/>
  <c r="V3" i="6"/>
  <c r="U3" i="6"/>
  <c r="V2" i="6"/>
  <c r="U2" i="6"/>
  <c r="Z13" i="6"/>
  <c r="Y13" i="6"/>
  <c r="Z12" i="6"/>
  <c r="Y12" i="6"/>
  <c r="Z11" i="6"/>
  <c r="Y11" i="6"/>
  <c r="Z10" i="6"/>
  <c r="Y10" i="6"/>
  <c r="Z9" i="6"/>
  <c r="Y9" i="6"/>
  <c r="Z8" i="6"/>
  <c r="Y8" i="6"/>
  <c r="Z7" i="6"/>
  <c r="Y7" i="6"/>
  <c r="Z6" i="6"/>
  <c r="Y6" i="6"/>
  <c r="Z5" i="6"/>
  <c r="Y5" i="6"/>
  <c r="Z4" i="6"/>
  <c r="Y4" i="6"/>
  <c r="Z3" i="6"/>
  <c r="Y3" i="6"/>
  <c r="Z2" i="6"/>
  <c r="Y2" i="6"/>
  <c r="AI13" i="6"/>
  <c r="AH13" i="6"/>
  <c r="AI12" i="6"/>
  <c r="AH12" i="6"/>
  <c r="AI11" i="6"/>
  <c r="AH11" i="6"/>
  <c r="AI10" i="6"/>
  <c r="AH10" i="6"/>
  <c r="AI9" i="6"/>
  <c r="AH9" i="6"/>
  <c r="AI8" i="6"/>
  <c r="AH8" i="6"/>
  <c r="AI7" i="6"/>
  <c r="AH7" i="6"/>
  <c r="AI6" i="6"/>
  <c r="AH6" i="6"/>
  <c r="AI5" i="6"/>
  <c r="AH5" i="6"/>
  <c r="AI4" i="6"/>
  <c r="AH4" i="6"/>
  <c r="AI3" i="6"/>
  <c r="AH3" i="6"/>
  <c r="AI2" i="6"/>
  <c r="AH2" i="6"/>
  <c r="AF13" i="6"/>
  <c r="AE13" i="6"/>
  <c r="AF12" i="6"/>
  <c r="AE12" i="6"/>
  <c r="AF11" i="6"/>
  <c r="AE11" i="6"/>
  <c r="AF10" i="6"/>
  <c r="AE10" i="6"/>
  <c r="AF9" i="6"/>
  <c r="AE9" i="6"/>
  <c r="AF8" i="6"/>
  <c r="AE8" i="6"/>
  <c r="AF7" i="6"/>
  <c r="AE7" i="6"/>
  <c r="AF6" i="6"/>
  <c r="AE6" i="6"/>
  <c r="AF5" i="6"/>
  <c r="AE5" i="6"/>
  <c r="AF4" i="6"/>
  <c r="AE4" i="6"/>
  <c r="AF3" i="6"/>
  <c r="AE3" i="6"/>
  <c r="AF2" i="6"/>
  <c r="AE2" i="6"/>
  <c r="AC13" i="6"/>
  <c r="AB13" i="6"/>
  <c r="AC12" i="6"/>
  <c r="AB12" i="6"/>
  <c r="AC11" i="6"/>
  <c r="AB11" i="6"/>
  <c r="AC10" i="6"/>
  <c r="AB10" i="6"/>
  <c r="AC9" i="6"/>
  <c r="AB9" i="6"/>
  <c r="AC8" i="6"/>
  <c r="AB8" i="6"/>
  <c r="AC7" i="6"/>
  <c r="AB7" i="6"/>
  <c r="AC6" i="6"/>
  <c r="AB6" i="6"/>
  <c r="AC5" i="6"/>
  <c r="AB5" i="6"/>
  <c r="AC4" i="6"/>
  <c r="AB4" i="6"/>
  <c r="AC3" i="6"/>
  <c r="AB3" i="6"/>
  <c r="AC2" i="6"/>
  <c r="AB2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6" i="6"/>
  <c r="L6" i="6"/>
  <c r="M5" i="6"/>
  <c r="L5" i="6"/>
  <c r="M4" i="6"/>
  <c r="L4" i="6"/>
  <c r="M3" i="6"/>
  <c r="L3" i="6"/>
  <c r="M2" i="6"/>
  <c r="L2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H3" i="6"/>
  <c r="I2" i="6"/>
  <c r="H2" i="6"/>
  <c r="E3" i="6"/>
  <c r="F3" i="6"/>
  <c r="E4" i="6"/>
  <c r="F4" i="6"/>
  <c r="E5" i="6"/>
  <c r="F5" i="6"/>
  <c r="E6" i="6"/>
  <c r="F6" i="6"/>
  <c r="E7" i="6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F2" i="6"/>
  <c r="E2" i="6"/>
  <c r="I9" i="5"/>
  <c r="H196" i="3" l="1"/>
  <c r="I196" i="3"/>
  <c r="J196" i="3" s="1"/>
  <c r="H97" i="3"/>
  <c r="I97" i="3"/>
  <c r="J97" i="3" s="1"/>
  <c r="H251" i="3"/>
  <c r="I251" i="3"/>
  <c r="J251" i="3" s="1"/>
  <c r="H67" i="3"/>
  <c r="I67" i="3"/>
  <c r="J67" i="3" s="1"/>
  <c r="H234" i="3"/>
  <c r="I234" i="3"/>
  <c r="J234" i="3" s="1"/>
  <c r="H80" i="3"/>
  <c r="I80" i="3"/>
  <c r="J80" i="3" s="1"/>
  <c r="H135" i="3"/>
  <c r="I135" i="3"/>
  <c r="J135" i="3" s="1"/>
  <c r="H144" i="3"/>
  <c r="I144" i="3"/>
  <c r="J144" i="3" s="1"/>
  <c r="H243" i="3"/>
  <c r="I243" i="3"/>
  <c r="J243" i="3" s="1"/>
  <c r="H28" i="3"/>
  <c r="I28" i="3"/>
  <c r="J28" i="3" s="1"/>
  <c r="H209" i="3"/>
  <c r="I209" i="3"/>
  <c r="J209" i="3" s="1"/>
  <c r="H50" i="3"/>
  <c r="I50" i="3"/>
  <c r="J50" i="3" s="1"/>
  <c r="H129" i="3"/>
  <c r="I129" i="3"/>
  <c r="J129" i="3" s="1"/>
  <c r="H39" i="3"/>
  <c r="I39" i="3"/>
  <c r="J39" i="3" s="1"/>
  <c r="H75" i="3"/>
  <c r="I75" i="3"/>
  <c r="J75" i="3" s="1"/>
  <c r="H182" i="3"/>
  <c r="I182" i="3"/>
  <c r="J182" i="3" s="1"/>
  <c r="H98" i="3"/>
  <c r="I98" i="3"/>
  <c r="J98" i="3" s="1"/>
  <c r="H290" i="3"/>
  <c r="I290" i="3"/>
  <c r="J290" i="3" s="1"/>
  <c r="H150" i="3"/>
  <c r="I150" i="3"/>
  <c r="J150" i="3" s="1"/>
  <c r="H63" i="3"/>
  <c r="I63" i="3"/>
  <c r="J63" i="3" s="1"/>
  <c r="H161" i="3"/>
  <c r="I161" i="3"/>
  <c r="J161" i="3" s="1"/>
  <c r="H138" i="3"/>
  <c r="I138" i="3"/>
  <c r="J138" i="3" s="1"/>
  <c r="H226" i="3"/>
  <c r="I226" i="3"/>
  <c r="J226" i="3" s="1"/>
  <c r="H140" i="3"/>
  <c r="I140" i="3"/>
  <c r="J140" i="3" s="1"/>
  <c r="H224" i="3"/>
  <c r="I224" i="3"/>
  <c r="J224" i="3" s="1"/>
  <c r="H231" i="3"/>
  <c r="I231" i="3"/>
  <c r="J231" i="3" s="1"/>
  <c r="H114" i="3"/>
  <c r="I114" i="3"/>
  <c r="J114" i="3" s="1"/>
  <c r="H230" i="3"/>
  <c r="I230" i="3"/>
  <c r="J230" i="3" s="1"/>
  <c r="H44" i="3"/>
  <c r="I44" i="3"/>
  <c r="J44" i="3" s="1"/>
  <c r="H70" i="3"/>
  <c r="I70" i="3"/>
  <c r="J70" i="3" s="1"/>
  <c r="H188" i="3"/>
  <c r="I188" i="3"/>
  <c r="J188" i="3" s="1"/>
  <c r="H127" i="3"/>
  <c r="I127" i="3"/>
  <c r="J127" i="3" s="1"/>
  <c r="H263" i="3"/>
  <c r="I263" i="3"/>
  <c r="J263" i="3" s="1"/>
  <c r="H120" i="3"/>
  <c r="I120" i="3"/>
  <c r="J120" i="3" s="1"/>
  <c r="H121" i="3"/>
  <c r="I121" i="3"/>
  <c r="J121" i="3" s="1"/>
  <c r="H149" i="3"/>
  <c r="I149" i="3"/>
  <c r="J149" i="3" s="1"/>
  <c r="H259" i="3"/>
  <c r="I259" i="3"/>
  <c r="J259" i="3" s="1"/>
  <c r="H128" i="3"/>
  <c r="I128" i="3"/>
  <c r="J128" i="3" s="1"/>
  <c r="H308" i="3"/>
  <c r="I308" i="3"/>
  <c r="J308" i="3" s="1"/>
  <c r="H122" i="3"/>
  <c r="I122" i="3"/>
  <c r="J122" i="3" s="1"/>
  <c r="H165" i="3"/>
  <c r="I165" i="3"/>
  <c r="J165" i="3" s="1"/>
  <c r="H207" i="3"/>
  <c r="I207" i="3"/>
  <c r="J207" i="3" s="1"/>
  <c r="H265" i="3"/>
  <c r="I265" i="3"/>
  <c r="J265" i="3" s="1"/>
  <c r="H93" i="3"/>
  <c r="I93" i="3"/>
  <c r="J93" i="3" s="1"/>
  <c r="H302" i="3"/>
  <c r="I302" i="3"/>
  <c r="J302" i="3" s="1"/>
  <c r="H322" i="3"/>
  <c r="I322" i="3"/>
  <c r="J322" i="3" s="1"/>
  <c r="H157" i="3"/>
  <c r="I157" i="3"/>
  <c r="J157" i="3" s="1"/>
  <c r="H162" i="3"/>
  <c r="I162" i="3"/>
  <c r="J162" i="3" s="1"/>
  <c r="H175" i="3"/>
  <c r="I175" i="3"/>
  <c r="J175" i="3" s="1"/>
  <c r="H52" i="3"/>
  <c r="I52" i="3"/>
  <c r="J52" i="3" s="1"/>
  <c r="H286" i="3"/>
  <c r="I286" i="3"/>
  <c r="J286" i="3" s="1"/>
  <c r="H38" i="3"/>
  <c r="I38" i="3"/>
  <c r="J38" i="3" s="1"/>
  <c r="H66" i="3"/>
  <c r="I66" i="3"/>
  <c r="J66" i="3" s="1"/>
  <c r="H158" i="3"/>
  <c r="I158" i="3"/>
  <c r="J158" i="3" s="1"/>
  <c r="H31" i="3"/>
  <c r="I31" i="3"/>
  <c r="J31" i="3" s="1"/>
  <c r="H112" i="3"/>
  <c r="I112" i="3"/>
  <c r="J112" i="3" s="1"/>
  <c r="H27" i="3"/>
  <c r="I27" i="3"/>
  <c r="J27" i="3" s="1"/>
  <c r="H287" i="3"/>
  <c r="I287" i="3"/>
  <c r="J287" i="3" s="1"/>
  <c r="H173" i="3"/>
  <c r="I173" i="3"/>
  <c r="J173" i="3" s="1"/>
  <c r="H204" i="3"/>
  <c r="I204" i="3"/>
  <c r="J204" i="3" s="1"/>
  <c r="H222" i="3"/>
  <c r="I222" i="3"/>
  <c r="J222" i="3" s="1"/>
  <c r="H118" i="3"/>
  <c r="I118" i="3"/>
  <c r="J118" i="3" s="1"/>
  <c r="H274" i="3"/>
  <c r="I274" i="3"/>
  <c r="J274" i="3" s="1"/>
  <c r="H199" i="3"/>
  <c r="I199" i="3"/>
  <c r="J199" i="3" s="1"/>
  <c r="H249" i="3"/>
  <c r="I249" i="3"/>
  <c r="J249" i="3" s="1"/>
  <c r="H174" i="3"/>
  <c r="I174" i="3"/>
  <c r="J174" i="3" s="1"/>
  <c r="H324" i="3"/>
  <c r="I324" i="3"/>
  <c r="J324" i="3" s="1"/>
  <c r="H155" i="3"/>
  <c r="I155" i="3"/>
  <c r="J155" i="3" s="1"/>
  <c r="H254" i="3"/>
  <c r="I254" i="3"/>
  <c r="J254" i="3" s="1"/>
  <c r="H134" i="3"/>
  <c r="I134" i="3"/>
  <c r="J134" i="3" s="1"/>
  <c r="H101" i="3"/>
  <c r="I101" i="3"/>
  <c r="J101" i="3" s="1"/>
  <c r="H99" i="3"/>
  <c r="I99" i="3"/>
  <c r="J99" i="3" s="1"/>
  <c r="H160" i="3"/>
  <c r="I160" i="3"/>
  <c r="J160" i="3" s="1"/>
  <c r="H113" i="3"/>
  <c r="I113" i="3"/>
  <c r="J113" i="3" s="1"/>
  <c r="H245" i="3"/>
  <c r="I245" i="3"/>
  <c r="J245" i="3" s="1"/>
  <c r="H273" i="3"/>
  <c r="I273" i="3"/>
  <c r="J273" i="3" s="1"/>
  <c r="H168" i="3"/>
  <c r="I168" i="3"/>
  <c r="J168" i="3" s="1"/>
  <c r="H293" i="3"/>
  <c r="I293" i="3"/>
  <c r="J293" i="3" s="1"/>
  <c r="H131" i="3"/>
  <c r="I131" i="3"/>
  <c r="J131" i="3" s="1"/>
  <c r="H123" i="3"/>
  <c r="I123" i="3"/>
  <c r="J123" i="3" s="1"/>
  <c r="H250" i="3"/>
  <c r="I250" i="3"/>
  <c r="J250" i="3" s="1"/>
  <c r="H51" i="3"/>
  <c r="I51" i="3"/>
  <c r="J51" i="3" s="1"/>
  <c r="H84" i="3"/>
  <c r="I84" i="3"/>
  <c r="J84" i="3" s="1"/>
  <c r="H172" i="3"/>
  <c r="I172" i="3"/>
  <c r="J172" i="3" s="1"/>
  <c r="H68" i="3"/>
  <c r="I68" i="3"/>
  <c r="J68" i="3" s="1"/>
  <c r="H311" i="3"/>
  <c r="I311" i="3"/>
  <c r="J311" i="3" s="1"/>
  <c r="H92" i="3"/>
  <c r="I92" i="3"/>
  <c r="J92" i="3" s="1"/>
  <c r="H208" i="3"/>
  <c r="I208" i="3"/>
  <c r="J208" i="3" s="1"/>
  <c r="H42" i="3"/>
  <c r="I42" i="3"/>
  <c r="J42" i="3" s="1"/>
  <c r="H57" i="3"/>
  <c r="I57" i="3"/>
  <c r="J57" i="3" s="1"/>
  <c r="H151" i="3"/>
  <c r="I151" i="3"/>
  <c r="J151" i="3" s="1"/>
  <c r="H166" i="3"/>
  <c r="I166" i="3"/>
  <c r="J166" i="3" s="1"/>
  <c r="H45" i="3"/>
  <c r="I45" i="3"/>
  <c r="J45" i="3" s="1"/>
  <c r="H146" i="3"/>
  <c r="I146" i="3"/>
  <c r="J146" i="3" s="1"/>
  <c r="H43" i="3"/>
  <c r="I43" i="3"/>
  <c r="J43" i="3" s="1"/>
  <c r="H13" i="3"/>
  <c r="I13" i="3"/>
  <c r="J13" i="3" s="1"/>
  <c r="H16" i="3"/>
  <c r="I16" i="3"/>
  <c r="J16" i="3" s="1"/>
  <c r="H237" i="3"/>
  <c r="I237" i="3"/>
  <c r="J237" i="3" s="1"/>
  <c r="H300" i="3"/>
  <c r="I300" i="3"/>
  <c r="J300" i="3" s="1"/>
  <c r="H238" i="3"/>
  <c r="I238" i="3"/>
  <c r="J238" i="3" s="1"/>
  <c r="H333" i="3"/>
  <c r="I333" i="3"/>
  <c r="J333" i="3" s="1"/>
  <c r="H17" i="3"/>
  <c r="I17" i="3"/>
  <c r="J17" i="3" s="1"/>
  <c r="H246" i="3"/>
  <c r="I246" i="3"/>
  <c r="J246" i="3" s="1"/>
  <c r="H316" i="3"/>
  <c r="I316" i="3"/>
  <c r="J316" i="3" s="1"/>
  <c r="H21" i="3"/>
  <c r="I21" i="3"/>
  <c r="J21" i="3" s="1"/>
  <c r="H306" i="3"/>
  <c r="I306" i="3"/>
  <c r="J306" i="3" s="1"/>
  <c r="H220" i="3"/>
  <c r="I220" i="3"/>
  <c r="J220" i="3" s="1"/>
  <c r="H240" i="3"/>
  <c r="I240" i="3"/>
  <c r="J240" i="3" s="1"/>
  <c r="H329" i="3"/>
  <c r="I329" i="3"/>
  <c r="J329" i="3" s="1"/>
  <c r="H7" i="3"/>
  <c r="I7" i="3"/>
  <c r="J7" i="3" s="1"/>
  <c r="H268" i="3"/>
  <c r="I268" i="3"/>
  <c r="J268" i="3" s="1"/>
  <c r="H136" i="3"/>
  <c r="I136" i="3"/>
  <c r="J136" i="3" s="1"/>
  <c r="H167" i="3"/>
  <c r="I167" i="3"/>
  <c r="J167" i="3" s="1"/>
  <c r="H177" i="3"/>
  <c r="I177" i="3"/>
  <c r="J177" i="3" s="1"/>
  <c r="H185" i="3"/>
  <c r="I185" i="3"/>
  <c r="J185" i="3" s="1"/>
  <c r="H59" i="3"/>
  <c r="I59" i="3"/>
  <c r="J59" i="3" s="1"/>
  <c r="H247" i="3"/>
  <c r="I247" i="3"/>
  <c r="J247" i="3" s="1"/>
  <c r="H95" i="3"/>
  <c r="I95" i="3"/>
  <c r="J95" i="3" s="1"/>
  <c r="H32" i="3"/>
  <c r="I32" i="3"/>
  <c r="J32" i="3" s="1"/>
  <c r="H325" i="3"/>
  <c r="I325" i="3"/>
  <c r="J325" i="3" s="1"/>
  <c r="H298" i="3"/>
  <c r="I298" i="3"/>
  <c r="J298" i="3" s="1"/>
  <c r="H139" i="3"/>
  <c r="I139" i="3"/>
  <c r="J139" i="3" s="1"/>
  <c r="H103" i="3"/>
  <c r="I103" i="3"/>
  <c r="J103" i="3" s="1"/>
  <c r="H88" i="3"/>
  <c r="I88" i="3"/>
  <c r="J88" i="3" s="1"/>
  <c r="H203" i="3"/>
  <c r="I203" i="3"/>
  <c r="J203" i="3" s="1"/>
  <c r="H295" i="3"/>
  <c r="I295" i="3"/>
  <c r="J295" i="3" s="1"/>
  <c r="H296" i="3"/>
  <c r="I296" i="3"/>
  <c r="J296" i="3" s="1"/>
  <c r="H142" i="3"/>
  <c r="I142" i="3"/>
  <c r="J142" i="3" s="1"/>
  <c r="H156" i="3"/>
  <c r="I156" i="3"/>
  <c r="J156" i="3" s="1"/>
  <c r="H291" i="3"/>
  <c r="I291" i="3"/>
  <c r="J291" i="3" s="1"/>
  <c r="H179" i="3"/>
  <c r="I179" i="3"/>
  <c r="J179" i="3" s="1"/>
  <c r="H76" i="3"/>
  <c r="I76" i="3"/>
  <c r="J76" i="3" s="1"/>
  <c r="H77" i="3"/>
  <c r="I77" i="3"/>
  <c r="J77" i="3" s="1"/>
  <c r="H313" i="3"/>
  <c r="I313" i="3"/>
  <c r="J313" i="3" s="1"/>
  <c r="H178" i="3"/>
  <c r="I178" i="3"/>
  <c r="J178" i="3" s="1"/>
  <c r="H83" i="3"/>
  <c r="I83" i="3"/>
  <c r="J83" i="3" s="1"/>
  <c r="H85" i="3"/>
  <c r="I85" i="3"/>
  <c r="J85" i="3" s="1"/>
  <c r="H90" i="3"/>
  <c r="I90" i="3"/>
  <c r="J90" i="3" s="1"/>
  <c r="H65" i="3"/>
  <c r="I65" i="3"/>
  <c r="J65" i="3" s="1"/>
  <c r="H159" i="3"/>
  <c r="I159" i="3"/>
  <c r="J159" i="3" s="1"/>
  <c r="H183" i="3"/>
  <c r="I183" i="3"/>
  <c r="J183" i="3" s="1"/>
  <c r="H169" i="3"/>
  <c r="I169" i="3"/>
  <c r="J169" i="3" s="1"/>
  <c r="H304" i="3"/>
  <c r="I304" i="3"/>
  <c r="J304" i="3" s="1"/>
  <c r="H94" i="3"/>
  <c r="I94" i="3"/>
  <c r="J94" i="3" s="1"/>
  <c r="H71" i="3"/>
  <c r="I71" i="3"/>
  <c r="J71" i="3" s="1"/>
  <c r="H189" i="3"/>
  <c r="I189" i="3"/>
  <c r="J189" i="3" s="1"/>
  <c r="H317" i="3"/>
  <c r="I317" i="3"/>
  <c r="J317" i="3" s="1"/>
  <c r="H248" i="3"/>
  <c r="I248" i="3"/>
  <c r="J248" i="3" s="1"/>
  <c r="H270" i="3"/>
  <c r="I270" i="3"/>
  <c r="J270" i="3" s="1"/>
  <c r="H12" i="3"/>
  <c r="I12" i="3"/>
  <c r="J12" i="3" s="1"/>
  <c r="H337" i="3"/>
  <c r="I337" i="3"/>
  <c r="J337" i="3" s="1"/>
  <c r="H288" i="3"/>
  <c r="I288" i="3"/>
  <c r="J288" i="3" s="1"/>
  <c r="H46" i="3"/>
  <c r="I46" i="3"/>
  <c r="J46" i="3" s="1"/>
  <c r="H332" i="3"/>
  <c r="I332" i="3"/>
  <c r="J332" i="3" s="1"/>
  <c r="H239" i="3"/>
  <c r="I239" i="3"/>
  <c r="J239" i="3" s="1"/>
  <c r="H277" i="3"/>
  <c r="I277" i="3"/>
  <c r="J277" i="3" s="1"/>
  <c r="H279" i="3"/>
  <c r="I279" i="3"/>
  <c r="J279" i="3" s="1"/>
  <c r="H280" i="3"/>
  <c r="I280" i="3"/>
  <c r="J280" i="3" s="1"/>
  <c r="H87" i="3"/>
  <c r="I87" i="3"/>
  <c r="J87" i="3" s="1"/>
  <c r="H278" i="3"/>
  <c r="I278" i="3"/>
  <c r="J278" i="3" s="1"/>
  <c r="H89" i="3"/>
  <c r="I89" i="3"/>
  <c r="J89" i="3" s="1"/>
  <c r="H115" i="3"/>
  <c r="I115" i="3"/>
  <c r="J115" i="3" s="1"/>
  <c r="H235" i="3"/>
  <c r="I235" i="3"/>
  <c r="J235" i="3" s="1"/>
  <c r="H186" i="3"/>
  <c r="I186" i="3"/>
  <c r="J186" i="3" s="1"/>
  <c r="H56" i="3"/>
  <c r="I56" i="3"/>
  <c r="J56" i="3" s="1"/>
  <c r="H190" i="3"/>
  <c r="I190" i="3"/>
  <c r="J190" i="3" s="1"/>
  <c r="H117" i="3"/>
  <c r="I117" i="3"/>
  <c r="J117" i="3" s="1"/>
  <c r="H309" i="3"/>
  <c r="I309" i="3"/>
  <c r="J309" i="3" s="1"/>
  <c r="H37" i="3"/>
  <c r="I37" i="3"/>
  <c r="J37" i="3" s="1"/>
  <c r="H61" i="3"/>
  <c r="I61" i="3"/>
  <c r="J61" i="3" s="1"/>
  <c r="H125" i="3"/>
  <c r="I125" i="3"/>
  <c r="J125" i="3" s="1"/>
  <c r="H267" i="3"/>
  <c r="I267" i="3"/>
  <c r="J267" i="3" s="1"/>
  <c r="H58" i="3"/>
  <c r="I58" i="3"/>
  <c r="J58" i="3" s="1"/>
  <c r="H307" i="3"/>
  <c r="I307" i="3"/>
  <c r="J307" i="3" s="1"/>
  <c r="H81" i="3"/>
  <c r="I81" i="3"/>
  <c r="J81" i="3" s="1"/>
  <c r="H116" i="3"/>
  <c r="I116" i="3"/>
  <c r="J116" i="3" s="1"/>
  <c r="H318" i="3"/>
  <c r="I318" i="3"/>
  <c r="J318" i="3" s="1"/>
  <c r="H91" i="3"/>
  <c r="I91" i="3"/>
  <c r="J91" i="3" s="1"/>
  <c r="H8" i="3"/>
  <c r="I8" i="3"/>
  <c r="J8" i="3" s="1"/>
  <c r="H289" i="3"/>
  <c r="I289" i="3"/>
  <c r="J289" i="3" s="1"/>
  <c r="H15" i="3"/>
  <c r="I15" i="3"/>
  <c r="J15" i="3" s="1"/>
  <c r="H216" i="3"/>
  <c r="I216" i="3"/>
  <c r="J216" i="3" s="1"/>
  <c r="H24" i="3"/>
  <c r="I24" i="3"/>
  <c r="J24" i="3" s="1"/>
  <c r="H327" i="3"/>
  <c r="I327" i="3"/>
  <c r="J327" i="3" s="1"/>
  <c r="H312" i="3"/>
  <c r="I312" i="3"/>
  <c r="J312" i="3" s="1"/>
  <c r="H221" i="3"/>
  <c r="I221" i="3"/>
  <c r="J221" i="3" s="1"/>
  <c r="H33" i="3"/>
  <c r="I33" i="3"/>
  <c r="J33" i="3" s="1"/>
  <c r="H40" i="3"/>
  <c r="I40" i="3"/>
  <c r="J40" i="3" s="1"/>
  <c r="H264" i="3"/>
  <c r="I264" i="3"/>
  <c r="J264" i="3" s="1"/>
  <c r="H301" i="3"/>
  <c r="I301" i="3"/>
  <c r="J301" i="3" s="1"/>
  <c r="H104" i="3"/>
  <c r="I104" i="3"/>
  <c r="J104" i="3" s="1"/>
  <c r="H253" i="3"/>
  <c r="I253" i="3"/>
  <c r="J253" i="3" s="1"/>
  <c r="H10" i="3"/>
  <c r="I10" i="3"/>
  <c r="J10" i="3" s="1"/>
  <c r="H305" i="3"/>
  <c r="I305" i="3"/>
  <c r="J305" i="3" s="1"/>
  <c r="H110" i="3"/>
  <c r="I110" i="3"/>
  <c r="J110" i="3" s="1"/>
  <c r="H244" i="3"/>
  <c r="I244" i="3"/>
  <c r="J244" i="3" s="1"/>
  <c r="H105" i="3"/>
  <c r="I105" i="3"/>
  <c r="J105" i="3" s="1"/>
  <c r="H55" i="3"/>
  <c r="I55" i="3"/>
  <c r="J55" i="3" s="1"/>
  <c r="H119" i="3"/>
  <c r="I119" i="3"/>
  <c r="J119" i="3" s="1"/>
  <c r="H292" i="3"/>
  <c r="I292" i="3"/>
  <c r="J292" i="3" s="1"/>
  <c r="H284" i="3"/>
  <c r="I284" i="3"/>
  <c r="J284" i="3" s="1"/>
  <c r="H294" i="3"/>
  <c r="I294" i="3"/>
  <c r="J294" i="3" s="1"/>
  <c r="H193" i="3"/>
  <c r="I193" i="3"/>
  <c r="J193" i="3" s="1"/>
  <c r="H218" i="3"/>
  <c r="I218" i="3"/>
  <c r="J218" i="3" s="1"/>
  <c r="H225" i="3"/>
  <c r="I225" i="3"/>
  <c r="J225" i="3" s="1"/>
  <c r="H29" i="3"/>
  <c r="I29" i="3"/>
  <c r="J29" i="3" s="1"/>
  <c r="H252" i="3"/>
  <c r="I252" i="3"/>
  <c r="J252" i="3" s="1"/>
  <c r="H18" i="3"/>
  <c r="I18" i="3"/>
  <c r="J18" i="3" s="1"/>
  <c r="H187" i="3"/>
  <c r="I187" i="3"/>
  <c r="J187" i="3" s="1"/>
  <c r="H141" i="3"/>
  <c r="I141" i="3"/>
  <c r="J141" i="3" s="1"/>
  <c r="H258" i="3"/>
  <c r="I258" i="3"/>
  <c r="J258" i="3" s="1"/>
  <c r="H195" i="3"/>
  <c r="I195" i="3"/>
  <c r="J195" i="3" s="1"/>
  <c r="H35" i="3"/>
  <c r="I35" i="3"/>
  <c r="J35" i="3" s="1"/>
  <c r="H192" i="3"/>
  <c r="I192" i="3"/>
  <c r="J192" i="3" s="1"/>
  <c r="H194" i="3"/>
  <c r="I194" i="3"/>
  <c r="J194" i="3" s="1"/>
  <c r="H283" i="3"/>
  <c r="I283" i="3"/>
  <c r="J283" i="3" s="1"/>
  <c r="H330" i="3"/>
  <c r="I330" i="3"/>
  <c r="J330" i="3" s="1"/>
  <c r="H180" i="3"/>
  <c r="I180" i="3"/>
  <c r="J180" i="3" s="1"/>
  <c r="H181" i="3"/>
  <c r="I181" i="3"/>
  <c r="J181" i="3" s="1"/>
  <c r="H269" i="3"/>
  <c r="I269" i="3"/>
  <c r="J269" i="3" s="1"/>
  <c r="H205" i="3"/>
  <c r="I205" i="3"/>
  <c r="J205" i="3" s="1"/>
  <c r="H145" i="3"/>
  <c r="I145" i="3"/>
  <c r="J145" i="3" s="1"/>
  <c r="H200" i="3"/>
  <c r="I200" i="3"/>
  <c r="J200" i="3" s="1"/>
  <c r="H206" i="3"/>
  <c r="I206" i="3"/>
  <c r="J206" i="3" s="1"/>
  <c r="H310" i="3"/>
  <c r="I310" i="3"/>
  <c r="J310" i="3" s="1"/>
  <c r="H53" i="3"/>
  <c r="I53" i="3"/>
  <c r="J53" i="3" s="1"/>
  <c r="H126" i="3"/>
  <c r="I126" i="3"/>
  <c r="J126" i="3" s="1"/>
  <c r="H74" i="3"/>
  <c r="I74" i="3"/>
  <c r="J74" i="3" s="1"/>
  <c r="H64" i="3"/>
  <c r="I64" i="3"/>
  <c r="J64" i="3" s="1"/>
  <c r="H262" i="3"/>
  <c r="I262" i="3"/>
  <c r="J262" i="3" s="1"/>
  <c r="H319" i="3"/>
  <c r="I319" i="3"/>
  <c r="J319" i="3" s="1"/>
  <c r="H320" i="3"/>
  <c r="I320" i="3"/>
  <c r="J320" i="3" s="1"/>
  <c r="H79" i="3"/>
  <c r="I79" i="3"/>
  <c r="J79" i="3" s="1"/>
  <c r="H326" i="3"/>
  <c r="I326" i="3"/>
  <c r="J326" i="3" s="1"/>
  <c r="H78" i="3"/>
  <c r="I78" i="3"/>
  <c r="J78" i="3" s="1"/>
  <c r="H133" i="3"/>
  <c r="I133" i="3"/>
  <c r="J133" i="3" s="1"/>
  <c r="H297" i="3"/>
  <c r="I297" i="3"/>
  <c r="J297" i="3" s="1"/>
  <c r="H236" i="3"/>
  <c r="I236" i="3"/>
  <c r="J236" i="3" s="1"/>
  <c r="H102" i="3"/>
  <c r="I102" i="3"/>
  <c r="J102" i="3" s="1"/>
  <c r="H229" i="3"/>
  <c r="I229" i="3"/>
  <c r="J229" i="3" s="1"/>
  <c r="H82" i="3"/>
  <c r="I82" i="3"/>
  <c r="J82" i="3" s="1"/>
  <c r="H9" i="3"/>
  <c r="I9" i="3"/>
  <c r="J9" i="3" s="1"/>
  <c r="H223" i="3"/>
  <c r="I223" i="3"/>
  <c r="J223" i="3" s="1"/>
  <c r="H86" i="3"/>
  <c r="I86" i="3"/>
  <c r="J86" i="3" s="1"/>
  <c r="H143" i="3"/>
  <c r="I143" i="3"/>
  <c r="J143" i="3" s="1"/>
  <c r="H124" i="3"/>
  <c r="I124" i="3"/>
  <c r="J124" i="3" s="1"/>
  <c r="H41" i="3"/>
  <c r="I41" i="3"/>
  <c r="J41" i="3" s="1"/>
  <c r="H47" i="3"/>
  <c r="I47" i="3"/>
  <c r="J47" i="3" s="1"/>
  <c r="H11" i="3"/>
  <c r="I11" i="3"/>
  <c r="J11" i="3" s="1"/>
  <c r="H49" i="3"/>
  <c r="I49" i="3"/>
  <c r="J49" i="3" s="1"/>
  <c r="H130" i="3"/>
  <c r="I130" i="3"/>
  <c r="J130" i="3" s="1"/>
  <c r="H30" i="3"/>
  <c r="I30" i="3"/>
  <c r="J30" i="3" s="1"/>
  <c r="H14" i="3"/>
  <c r="I14" i="3"/>
  <c r="J14" i="3" s="1"/>
  <c r="H100" i="3"/>
  <c r="I100" i="3"/>
  <c r="J100" i="3" s="1"/>
  <c r="H321" i="3"/>
  <c r="I321" i="3"/>
  <c r="J321" i="3" s="1"/>
  <c r="H96" i="3"/>
  <c r="I96" i="3"/>
  <c r="J96" i="3" s="1"/>
  <c r="H266" i="3"/>
  <c r="I266" i="3"/>
  <c r="J266" i="3" s="1"/>
  <c r="H328" i="3"/>
  <c r="I328" i="3"/>
  <c r="J328" i="3" s="1"/>
  <c r="H23" i="3"/>
  <c r="I23" i="3"/>
  <c r="J23" i="3" s="1"/>
  <c r="H62" i="3"/>
  <c r="I62" i="3"/>
  <c r="J62" i="3" s="1"/>
  <c r="H314" i="3"/>
  <c r="I314" i="3"/>
  <c r="J314" i="3" s="1"/>
  <c r="H227" i="3"/>
  <c r="I227" i="3"/>
  <c r="J227" i="3" s="1"/>
  <c r="H228" i="3"/>
  <c r="I228" i="3"/>
  <c r="J228" i="3" s="1"/>
  <c r="H19" i="3"/>
  <c r="I19" i="3"/>
  <c r="J19" i="3" s="1"/>
  <c r="H20" i="3"/>
  <c r="I20" i="3"/>
  <c r="J20" i="3" s="1"/>
  <c r="H219" i="3"/>
  <c r="I219" i="3"/>
  <c r="J219" i="3" s="1"/>
  <c r="H73" i="3"/>
  <c r="I73" i="3"/>
  <c r="J73" i="3" s="1"/>
  <c r="H22" i="3"/>
  <c r="I22" i="3"/>
  <c r="J22" i="3" s="1"/>
  <c r="H315" i="3"/>
  <c r="I315" i="3"/>
  <c r="J315" i="3" s="1"/>
  <c r="H257" i="3"/>
  <c r="I257" i="3"/>
  <c r="J257" i="3" s="1"/>
  <c r="H26" i="3"/>
  <c r="I26" i="3"/>
  <c r="J26" i="3" s="1"/>
  <c r="H147" i="3"/>
  <c r="I147" i="3"/>
  <c r="J147" i="3" s="1"/>
  <c r="H148" i="3"/>
  <c r="I148" i="3"/>
  <c r="J148" i="3" s="1"/>
  <c r="H323" i="3"/>
  <c r="I323" i="3"/>
  <c r="J323" i="3" s="1"/>
  <c r="H36" i="3"/>
  <c r="I36" i="3"/>
  <c r="J36" i="3" s="1"/>
  <c r="H215" i="3"/>
  <c r="I215" i="3"/>
  <c r="J215" i="3" s="1"/>
  <c r="H255" i="3"/>
  <c r="I255" i="3"/>
  <c r="J255" i="3" s="1"/>
  <c r="H281" i="3"/>
  <c r="I281" i="3"/>
  <c r="J281" i="3" s="1"/>
  <c r="H282" i="3"/>
  <c r="I282" i="3"/>
  <c r="J282" i="3" s="1"/>
  <c r="H197" i="3"/>
  <c r="I197" i="3"/>
  <c r="J197" i="3" s="1"/>
  <c r="H198" i="3"/>
  <c r="I198" i="3"/>
  <c r="J198" i="3" s="1"/>
  <c r="H201" i="3"/>
  <c r="I201" i="3"/>
  <c r="J201" i="3" s="1"/>
  <c r="H202" i="3"/>
  <c r="I202" i="3"/>
  <c r="J202" i="3" s="1"/>
  <c r="H213" i="3"/>
  <c r="I213" i="3"/>
  <c r="J213" i="3" s="1"/>
  <c r="H211" i="3"/>
  <c r="I211" i="3"/>
  <c r="J211" i="3" s="1"/>
  <c r="H212" i="3"/>
  <c r="I212" i="3"/>
  <c r="J212" i="3" s="1"/>
  <c r="H214" i="3"/>
  <c r="I214" i="3"/>
  <c r="J214" i="3" s="1"/>
  <c r="H299" i="3"/>
  <c r="I299" i="3"/>
  <c r="J299" i="3" s="1"/>
  <c r="H106" i="3"/>
  <c r="I106" i="3"/>
  <c r="J106" i="3" s="1"/>
  <c r="H272" i="3"/>
  <c r="I272" i="3"/>
  <c r="J272" i="3" s="1"/>
  <c r="H232" i="3"/>
  <c r="I232" i="3"/>
  <c r="J232" i="3" s="1"/>
  <c r="H233" i="3"/>
  <c r="I233" i="3"/>
  <c r="J233" i="3" s="1"/>
  <c r="H271" i="3"/>
  <c r="I271" i="3"/>
  <c r="J271" i="3" s="1"/>
  <c r="H107" i="3"/>
  <c r="I107" i="3"/>
  <c r="J107" i="3" s="1"/>
  <c r="H256" i="3"/>
  <c r="I256" i="3"/>
  <c r="J256" i="3" s="1"/>
  <c r="H152" i="3"/>
  <c r="I152" i="3"/>
  <c r="J152" i="3" s="1"/>
  <c r="H132" i="3"/>
  <c r="I132" i="3"/>
  <c r="J132" i="3" s="1"/>
  <c r="H285" i="3"/>
  <c r="I285" i="3"/>
  <c r="J285" i="3" s="1"/>
  <c r="H60" i="3"/>
  <c r="I60" i="3"/>
  <c r="J60" i="3" s="1"/>
  <c r="H153" i="3"/>
  <c r="I153" i="3"/>
  <c r="J153" i="3" s="1"/>
  <c r="H154" i="3"/>
  <c r="I154" i="3"/>
  <c r="J154" i="3" s="1"/>
  <c r="H163" i="3"/>
  <c r="I163" i="3"/>
  <c r="J163" i="3" s="1"/>
  <c r="H164" i="3"/>
  <c r="I164" i="3"/>
  <c r="J164" i="3" s="1"/>
  <c r="H331" i="3"/>
  <c r="I331" i="3"/>
  <c r="J331" i="3" s="1"/>
  <c r="H339" i="3"/>
  <c r="I339" i="3"/>
  <c r="J339" i="3" s="1"/>
  <c r="H170" i="3"/>
  <c r="I170" i="3"/>
  <c r="J170" i="3" s="1"/>
  <c r="H171" i="3"/>
  <c r="I171" i="3"/>
  <c r="J171" i="3" s="1"/>
  <c r="H275" i="3"/>
  <c r="I275" i="3"/>
  <c r="J275" i="3" s="1"/>
  <c r="H276" i="3"/>
  <c r="I276" i="3"/>
  <c r="J276" i="3" s="1"/>
  <c r="H303" i="3"/>
  <c r="I303" i="3"/>
  <c r="J303" i="3" s="1"/>
  <c r="H241" i="3"/>
  <c r="I241" i="3"/>
  <c r="J241" i="3" s="1"/>
  <c r="H242" i="3"/>
  <c r="I242" i="3"/>
  <c r="J242" i="3" s="1"/>
  <c r="H260" i="3"/>
  <c r="I260" i="3"/>
  <c r="J260" i="3" s="1"/>
  <c r="H261" i="3"/>
  <c r="I261" i="3"/>
  <c r="J261" i="3" s="1"/>
  <c r="H137" i="3"/>
  <c r="I137" i="3"/>
  <c r="J137" i="3" s="1"/>
  <c r="H34" i="3"/>
  <c r="I34" i="3"/>
  <c r="J34" i="3" s="1"/>
  <c r="H111" i="3"/>
  <c r="I111" i="3"/>
  <c r="J111" i="3" s="1"/>
  <c r="H184" i="3"/>
  <c r="I184" i="3"/>
  <c r="J184" i="3" s="1"/>
  <c r="H72" i="3"/>
  <c r="I72" i="3"/>
  <c r="J72" i="3" s="1"/>
  <c r="H210" i="3"/>
  <c r="I210" i="3"/>
  <c r="J210" i="3" s="1"/>
  <c r="H217" i="3"/>
  <c r="I217" i="3"/>
  <c r="J217" i="3" s="1"/>
  <c r="H69" i="3"/>
  <c r="I69" i="3"/>
  <c r="J69" i="3" s="1"/>
  <c r="H48" i="3"/>
  <c r="I48" i="3"/>
  <c r="J48" i="3" s="1"/>
  <c r="H108" i="3"/>
  <c r="I108" i="3"/>
  <c r="J108" i="3" s="1"/>
  <c r="H191" i="3"/>
  <c r="I191" i="3"/>
  <c r="J191" i="3" s="1"/>
  <c r="H54" i="3"/>
  <c r="I54" i="3"/>
  <c r="J54" i="3" s="1"/>
  <c r="H176" i="3"/>
  <c r="I176" i="3"/>
  <c r="J176" i="3" s="1"/>
  <c r="H25" i="3"/>
  <c r="I25" i="3"/>
  <c r="J25" i="3" s="1"/>
  <c r="H109" i="3"/>
  <c r="I109" i="3"/>
  <c r="J109" i="3" s="1"/>
  <c r="H347" i="3"/>
  <c r="I347" i="3"/>
  <c r="J347" i="3" s="1"/>
  <c r="H348" i="3"/>
  <c r="I348" i="3"/>
  <c r="J348" i="3" s="1"/>
  <c r="H334" i="3"/>
  <c r="I334" i="3"/>
  <c r="J334" i="3" s="1"/>
  <c r="H335" i="3"/>
  <c r="I335" i="3"/>
  <c r="J335" i="3" s="1"/>
  <c r="H336" i="3"/>
  <c r="I336" i="3"/>
  <c r="J336" i="3" s="1"/>
  <c r="H338" i="3"/>
  <c r="I338" i="3"/>
  <c r="J338" i="3" s="1"/>
  <c r="H340" i="3"/>
  <c r="I340" i="3"/>
  <c r="J340" i="3" s="1"/>
  <c r="H341" i="3"/>
  <c r="I341" i="3"/>
  <c r="J341" i="3" s="1"/>
  <c r="H342" i="3"/>
  <c r="I342" i="3"/>
  <c r="J342" i="3" s="1"/>
  <c r="H343" i="3"/>
  <c r="I343" i="3"/>
  <c r="J343" i="3" s="1"/>
  <c r="H344" i="3"/>
  <c r="I344" i="3"/>
  <c r="J344" i="3" s="1"/>
  <c r="H345" i="3"/>
  <c r="I345" i="3"/>
  <c r="J345" i="3" s="1"/>
  <c r="H346" i="3"/>
  <c r="I346" i="3"/>
  <c r="J346" i="3" s="1"/>
</calcChain>
</file>

<file path=xl/connections.xml><?xml version="1.0" encoding="utf-8"?>
<connections xmlns="http://schemas.openxmlformats.org/spreadsheetml/2006/main">
  <connection id="1" name="download1" type="6" refreshedVersion="5" background="1" saveData="1">
    <textPr codePage="65001" sourceFile="C:\Users\aeris\Desktop\download.csv" decimal="," thousands=" " tab="0" comma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ownload2" type="6" refreshedVersion="5" background="1" saveData="1">
    <textPr codePage="65001" sourceFile="C:\Users\aeris\Desktop\download.csv" decimal="," thousands=" " tab="0" comma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ownload3" type="6" refreshedVersion="5" background="1" saveData="1">
    <textPr codePage="65001" sourceFile="C:\Users\aeris\Desktop\download.csv" decimal="," thousands=" " comma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ownload31" type="6" refreshedVersion="5" background="1" saveData="1">
    <textPr codePage="65001" sourceFile="C:\Users\aeris\Desktop\download.csv" decimal="," thousands=" " comma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<sst xmlns="http://schemas.openxmlformats.org/spreadsheetml/2006/main" count="2104" uniqueCount="533">
  <si>
    <t>120 mOhms</t>
  </si>
  <si>
    <t>Tecate Group</t>
  </si>
  <si>
    <t>SCAP,PBLS-11.33/8.1</t>
  </si>
  <si>
    <t>132 mOhms</t>
  </si>
  <si>
    <t>SCAP,PBLS-10/10.8</t>
  </si>
  <si>
    <t>114 mOhms</t>
  </si>
  <si>
    <t>SCAP,PBLS-13.33/8.1</t>
  </si>
  <si>
    <t>108 mOhms</t>
  </si>
  <si>
    <t>SCAP,PBLS-15/8.1</t>
  </si>
  <si>
    <t>124 mOhms</t>
  </si>
  <si>
    <t>SCAP,PBLS-11.25/10.8</t>
  </si>
  <si>
    <t>4,8 Ohms à 1kHz</t>
  </si>
  <si>
    <t>Vishay BC Components</t>
  </si>
  <si>
    <t>MAL219691266E3</t>
  </si>
  <si>
    <t>20 mOhms à 1kHz</t>
  </si>
  <si>
    <t>Elna America</t>
  </si>
  <si>
    <t>DZN-2R5D106T</t>
  </si>
  <si>
    <t>100 mOhms à 1kHz</t>
  </si>
  <si>
    <t>DZN-2R7D106K8T</t>
  </si>
  <si>
    <t>3,6 Ohms à 1kHz</t>
  </si>
  <si>
    <t>MAL219691265E3</t>
  </si>
  <si>
    <t>MAL219691216E3</t>
  </si>
  <si>
    <t>MAL219691226E3</t>
  </si>
  <si>
    <t>Rubycon</t>
  </si>
  <si>
    <t>2.5DMB10M10X35</t>
  </si>
  <si>
    <t>2.5DMB22M16X25</t>
  </si>
  <si>
    <t>MAL219691263E3</t>
  </si>
  <si>
    <t>DZ-2R5D306K9T</t>
  </si>
  <si>
    <t>MAL219691253E3</t>
  </si>
  <si>
    <t>Nichicon</t>
  </si>
  <si>
    <t>JJL0E268MSEGBN</t>
  </si>
  <si>
    <t>JJL0E268MSEGBB</t>
  </si>
  <si>
    <t>DZN-2R5D506T</t>
  </si>
  <si>
    <t>MAL219691262E3</t>
  </si>
  <si>
    <t>2.5DMB50M18X40</t>
  </si>
  <si>
    <t>DZ-2R5D106T</t>
  </si>
  <si>
    <t>JUK0E186MHD</t>
  </si>
  <si>
    <t>2.5DMB100M20X55</t>
  </si>
  <si>
    <t>JUK0E126MHD</t>
  </si>
  <si>
    <t>Eaton - Electronics Division</t>
  </si>
  <si>
    <t>TV1030-3R0106-R</t>
  </si>
  <si>
    <t>JJD0E408MSEGBN</t>
  </si>
  <si>
    <t>JJD0E408MSEGBB</t>
  </si>
  <si>
    <t>JJC0E156MELZ</t>
  </si>
  <si>
    <t>JJL0E857MSEDBN</t>
  </si>
  <si>
    <t>JJL0E857MSED</t>
  </si>
  <si>
    <t>DZN-2R5D107T</t>
  </si>
  <si>
    <t>MAL219691223E3</t>
  </si>
  <si>
    <t>JJC0E186MELA</t>
  </si>
  <si>
    <t>TV1325-3R0156-R</t>
  </si>
  <si>
    <t>JJL0E178MSEF</t>
  </si>
  <si>
    <t>JJL0E707MSEDBN</t>
  </si>
  <si>
    <t>JJL0E707MSED</t>
  </si>
  <si>
    <t>2.5DMA190M22X65</t>
  </si>
  <si>
    <t>DZ-2R5D107T</t>
  </si>
  <si>
    <t>-</t>
  </si>
  <si>
    <t>HB1245-2R5356-R</t>
  </si>
  <si>
    <t>JJC0E226MELB</t>
  </si>
  <si>
    <t>JJL0E407MSECBN</t>
  </si>
  <si>
    <t>JJL0E407MSEC</t>
  </si>
  <si>
    <t>DZ-2R5D206K8T</t>
  </si>
  <si>
    <t>DZ-2R5D506T</t>
  </si>
  <si>
    <t>MAL219691202E3</t>
  </si>
  <si>
    <t>Wurth Electronics Inc.</t>
  </si>
  <si>
    <t>DZ-2R5D206T</t>
  </si>
  <si>
    <t>DZN-2R5D206T</t>
  </si>
  <si>
    <t>JJC0E276MELB</t>
  </si>
  <si>
    <t>DZ-2R5D107S37T</t>
  </si>
  <si>
    <t>HB1850-2R5806-R</t>
  </si>
  <si>
    <t>JJL0E657MSECBN</t>
  </si>
  <si>
    <t>JJL0E657MSEC</t>
  </si>
  <si>
    <t>MAL219691213E3</t>
  </si>
  <si>
    <t>MAL219691203E3</t>
  </si>
  <si>
    <t>JJL0E168MSECBN</t>
  </si>
  <si>
    <t>JJL0E168MSECBB</t>
  </si>
  <si>
    <t>JJL0E158MSEFBN</t>
  </si>
  <si>
    <t>JJL0E158MSEFBB</t>
  </si>
  <si>
    <t>JJL0E158MSEF</t>
  </si>
  <si>
    <t>MAL219691212E3</t>
  </si>
  <si>
    <t>TV1245-3R0346-R</t>
  </si>
  <si>
    <t>JUK0E276MHD</t>
  </si>
  <si>
    <t>Taiyo Yuden</t>
  </si>
  <si>
    <t>LP12202R7106</t>
  </si>
  <si>
    <t>LP10302R7106</t>
  </si>
  <si>
    <t>MAL219691222E3</t>
  </si>
  <si>
    <t>JJC0E336MELC</t>
  </si>
  <si>
    <t>JJL0E557MSECBN</t>
  </si>
  <si>
    <t>JJL0E557MSEC</t>
  </si>
  <si>
    <t>TV1625-3R0256-R</t>
  </si>
  <si>
    <t>JJD0E258MSEFBN</t>
  </si>
  <si>
    <t>JJD0E258MSEFBB</t>
  </si>
  <si>
    <t>JJD0E258MSEF</t>
  </si>
  <si>
    <t>JUMT1106MHD</t>
  </si>
  <si>
    <t>JJC0E338MSEJBN</t>
  </si>
  <si>
    <t>JJC0E338MSEJBB</t>
  </si>
  <si>
    <t>KEMET</t>
  </si>
  <si>
    <t>HVZ0E107NF-LT</t>
  </si>
  <si>
    <t>JJD0E238MSEFBN</t>
  </si>
  <si>
    <t>JJD0E238MSEFBB</t>
  </si>
  <si>
    <t>JJD0E238MSEF</t>
  </si>
  <si>
    <t>JJC0E396MELC</t>
  </si>
  <si>
    <t>TV1635-3R0356-R</t>
  </si>
  <si>
    <t>JUWT1126MPD</t>
  </si>
  <si>
    <t>HVZ0E106NF</t>
  </si>
  <si>
    <t>JJL0E168MSEF</t>
  </si>
  <si>
    <t>JJC0E278MSEHBN</t>
  </si>
  <si>
    <t>JJC0E278MSEHBB</t>
  </si>
  <si>
    <t>TV1840-3R0606-R</t>
  </si>
  <si>
    <t>JJD0E807MSECBN</t>
  </si>
  <si>
    <t>JJD0E807MSEC</t>
  </si>
  <si>
    <t>MAL219691252E3</t>
  </si>
  <si>
    <t>HVZ0E207NF-LT</t>
  </si>
  <si>
    <t>JJC0E566MELB</t>
  </si>
  <si>
    <t>JUMT1226MHD</t>
  </si>
  <si>
    <t>TV1860-3R0107-R</t>
  </si>
  <si>
    <t>PAS1230LN2R7166</t>
  </si>
  <si>
    <t>JJC0E228MSEHBN</t>
  </si>
  <si>
    <t>JJC0E228MSEHBB</t>
  </si>
  <si>
    <t>DZH-2R5D307S57T</t>
  </si>
  <si>
    <t>JJD0E607MSECBN</t>
  </si>
  <si>
    <t>JJC0E566MELA</t>
  </si>
  <si>
    <t>MAL219690211E3</t>
  </si>
  <si>
    <t>Panasonic Electronic Components</t>
  </si>
  <si>
    <t>EEC-HZ0E106</t>
  </si>
  <si>
    <t>JJC0E686MELC</t>
  </si>
  <si>
    <t>Maxwell Technologies Inc.</t>
  </si>
  <si>
    <t>BCAP0010 P270 X01</t>
  </si>
  <si>
    <t>HB1325-2R5156-R</t>
  </si>
  <si>
    <t>JUMT1336MHD</t>
  </si>
  <si>
    <t>MAL219690201E3</t>
  </si>
  <si>
    <t>Illinois Capacitor</t>
  </si>
  <si>
    <t>657DCN2R7SZZ</t>
  </si>
  <si>
    <t>JJD0E138MSEDBN</t>
  </si>
  <si>
    <t>JJD0E138MSED</t>
  </si>
  <si>
    <t>HB1030-2R5106-R</t>
  </si>
  <si>
    <t>DZ-2R5D207S57T</t>
  </si>
  <si>
    <t>BCAP0010 P270 S01</t>
  </si>
  <si>
    <t>JJC0E188MSEGBN</t>
  </si>
  <si>
    <t>JJC0E188MSEGBB</t>
  </si>
  <si>
    <t>AVX Corporation</t>
  </si>
  <si>
    <t>SCCS30E106SRB</t>
  </si>
  <si>
    <t>SCCT20E106SRB</t>
  </si>
  <si>
    <t>MAL219690111E3</t>
  </si>
  <si>
    <t>JUWT1226MHD</t>
  </si>
  <si>
    <t>JJC0E826MELB</t>
  </si>
  <si>
    <t>HV1325-2R7156-R</t>
  </si>
  <si>
    <t>JJC0E158MSEGBN</t>
  </si>
  <si>
    <t>JJC0E158MSEGBB</t>
  </si>
  <si>
    <t>JJD0E108MSEDBN</t>
  </si>
  <si>
    <t>JJD0E108MSED</t>
  </si>
  <si>
    <t>HVZ0E226NF</t>
  </si>
  <si>
    <t>JUMT1476MHD</t>
  </si>
  <si>
    <t>SCCT20B106PRB</t>
  </si>
  <si>
    <t>United Chemi-Con</t>
  </si>
  <si>
    <t>DDLC2R5LGN351KA65S</t>
  </si>
  <si>
    <t>HV1030-2R7106-R</t>
  </si>
  <si>
    <t>JJC0E477MSECBN</t>
  </si>
  <si>
    <t>JJC0E477MSEC</t>
  </si>
  <si>
    <t>JJC0E826MELA</t>
  </si>
  <si>
    <t>106DER2R5STV</t>
  </si>
  <si>
    <t>MAL219690213E3</t>
  </si>
  <si>
    <t>EEC-HL0E506</t>
  </si>
  <si>
    <t>JJC0E127MELC</t>
  </si>
  <si>
    <t>106DER2R5SGW</t>
  </si>
  <si>
    <t>SCCS30B106PRB</t>
  </si>
  <si>
    <t>EEC-HW0D226</t>
  </si>
  <si>
    <t>JJC0E127MELB</t>
  </si>
  <si>
    <t>MAL222090003E3</t>
  </si>
  <si>
    <t>107DCN2R7Q</t>
  </si>
  <si>
    <t>207DCN2R7M</t>
  </si>
  <si>
    <t>MAL219690203E3</t>
  </si>
  <si>
    <t>JJC0E207MELC</t>
  </si>
  <si>
    <t>JJC0E128MSEFBN</t>
  </si>
  <si>
    <t>JJC0E128MSEFBB</t>
  </si>
  <si>
    <t>357DER2R5SEZ</t>
  </si>
  <si>
    <t>JJC0E107MELC</t>
  </si>
  <si>
    <t>207DER2R5SDH</t>
  </si>
  <si>
    <t>JJD0E957MSECBN</t>
  </si>
  <si>
    <t>JJD0E957MSEC</t>
  </si>
  <si>
    <t>257DER2R5SDP</t>
  </si>
  <si>
    <t>JJC0E108MSEFBN</t>
  </si>
  <si>
    <t>JJC0E108MSEFBB</t>
  </si>
  <si>
    <t>257DCN2R7SDP</t>
  </si>
  <si>
    <t>107DER2R5SBG</t>
  </si>
  <si>
    <t>157DER2R5SCP</t>
  </si>
  <si>
    <t>407DER2R5SWEZ</t>
  </si>
  <si>
    <t>HB1860-2R5117-R</t>
  </si>
  <si>
    <t>JJC0E157MELC</t>
  </si>
  <si>
    <t>XB3585-2R5607-R</t>
  </si>
  <si>
    <t>BCAP0150 P270 T07</t>
  </si>
  <si>
    <t>157DCN2R7M</t>
  </si>
  <si>
    <t>XT3585-3R0567-R</t>
  </si>
  <si>
    <t>107DER2R5SLB</t>
  </si>
  <si>
    <t>107DCN2R7SLB</t>
  </si>
  <si>
    <t>XT3550-3R0287-R</t>
  </si>
  <si>
    <t>BCAP0650 P270 K04</t>
  </si>
  <si>
    <t>XL60-2R7308W-R</t>
  </si>
  <si>
    <t>TPLH-2R7/650SL60X51</t>
  </si>
  <si>
    <t>EEC-HL0E107</t>
  </si>
  <si>
    <t>BCAP0100 P270 S07</t>
  </si>
  <si>
    <t>507DCN2R7SEW</t>
  </si>
  <si>
    <t>XL60-2R7308T-R</t>
  </si>
  <si>
    <t>357DCN2R7M</t>
  </si>
  <si>
    <t>XT3560-3R0377-R</t>
  </si>
  <si>
    <t>BCAP2000 P270 K05</t>
  </si>
  <si>
    <t>BCAP3000 P270 K04</t>
  </si>
  <si>
    <t>227DCR2R3SNI</t>
  </si>
  <si>
    <t>XB3560-2R5407-R</t>
  </si>
  <si>
    <t>BCAP2000 P270 K04</t>
  </si>
  <si>
    <t>807DCR2R3S4EK</t>
  </si>
  <si>
    <t>TPLH-2R7/3000SL60X138</t>
  </si>
  <si>
    <t>BCAP1200 P270 K05</t>
  </si>
  <si>
    <t>407DCN2R7Q</t>
  </si>
  <si>
    <t>BCAP1500 P270 K04</t>
  </si>
  <si>
    <t>TPLH-3R0/100SS22X46</t>
  </si>
  <si>
    <t>DGH107Q2R7</t>
  </si>
  <si>
    <t>BCAP1200 P270 K04</t>
  </si>
  <si>
    <t>DGH207Q2R7</t>
  </si>
  <si>
    <t>BCAP0310 P270 T10</t>
  </si>
  <si>
    <t>SCCX50B227SSBLE</t>
  </si>
  <si>
    <t>SCCW50B127SSBLE</t>
  </si>
  <si>
    <t>BCAP0350 E270 T11</t>
  </si>
  <si>
    <t>DGH357Q2R7</t>
  </si>
  <si>
    <t>TPLH-2R7/1200SL60X74</t>
  </si>
  <si>
    <t>TPLH-2R7/120WR18X60</t>
  </si>
  <si>
    <t>SCCX50B207SSB</t>
  </si>
  <si>
    <t>SCCY68B407SSBLE</t>
  </si>
  <si>
    <t>BCAP0360 P270 S18</t>
  </si>
  <si>
    <t>SCCY68B407SSB</t>
  </si>
  <si>
    <t>XB3550-2R5307-R</t>
  </si>
  <si>
    <t>€/pack</t>
  </si>
  <si>
    <t>nb/pack</t>
  </si>
  <si>
    <t>€/FV</t>
  </si>
  <si>
    <t>ESR</t>
  </si>
  <si>
    <t>V</t>
  </si>
  <si>
    <t>F</t>
  </si>
  <si>
    <t>Quantité</t>
  </si>
  <si>
    <t>Fabricant</t>
  </si>
  <si>
    <t>Référence fabricant</t>
  </si>
  <si>
    <t>TPL-100/22X45F</t>
  </si>
  <si>
    <t>10mOhms à 1kHz</t>
  </si>
  <si>
    <t>TPL-100/18X60F</t>
  </si>
  <si>
    <t>8mOhms à 1kHz</t>
  </si>
  <si>
    <t>6mOhms à 1kHz</t>
  </si>
  <si>
    <t>15mOhms à 1kHz</t>
  </si>
  <si>
    <t>SCCW45B107SSB</t>
  </si>
  <si>
    <t>8mOhms</t>
  </si>
  <si>
    <t>12mOhms</t>
  </si>
  <si>
    <t>15mOhms</t>
  </si>
  <si>
    <t>4,5mOhms</t>
  </si>
  <si>
    <t>TPLH-3R0/350SS35X61</t>
  </si>
  <si>
    <t>4mOhms</t>
  </si>
  <si>
    <t>7mOhms</t>
  </si>
  <si>
    <t>TPLH-3R0/400SS35X66</t>
  </si>
  <si>
    <t>3,6mOhms</t>
  </si>
  <si>
    <t>5mOhms à 1kHz</t>
  </si>
  <si>
    <t>TPLH-3R0/450SS35X71</t>
  </si>
  <si>
    <t>20mOhms</t>
  </si>
  <si>
    <t>3,2mOhms</t>
  </si>
  <si>
    <t>6mOhms</t>
  </si>
  <si>
    <t>4mOhms à 1kHz</t>
  </si>
  <si>
    <t>12mOhms à 100 Hz</t>
  </si>
  <si>
    <t>20mOhms à 100 Hz</t>
  </si>
  <si>
    <t>25mOhms</t>
  </si>
  <si>
    <t>2,2mOhms à 1kHz</t>
  </si>
  <si>
    <t>25mOhms à 1kHz</t>
  </si>
  <si>
    <t>3mOhms</t>
  </si>
  <si>
    <t>50mOhms à 1kHz</t>
  </si>
  <si>
    <t>16mOhms</t>
  </si>
  <si>
    <t>14mOhms</t>
  </si>
  <si>
    <t>2,2mOhms</t>
  </si>
  <si>
    <t>18mOhms</t>
  </si>
  <si>
    <t>BCAP0350 E270 T13</t>
  </si>
  <si>
    <t>40mOhms à 1kHz</t>
  </si>
  <si>
    <t>407DCN2R7K</t>
  </si>
  <si>
    <t>407DCR2R3SDG</t>
  </si>
  <si>
    <t>20mOhms à 1kHz</t>
  </si>
  <si>
    <t>22mOhms</t>
  </si>
  <si>
    <t>10mOhms</t>
  </si>
  <si>
    <t>11mOhms</t>
  </si>
  <si>
    <t>30mOhms à 1kHz</t>
  </si>
  <si>
    <t>13mOhms</t>
  </si>
  <si>
    <t>80mOhms</t>
  </si>
  <si>
    <t>0,35mOhms</t>
  </si>
  <si>
    <t>0,8mOhms</t>
  </si>
  <si>
    <t>0,25mOhms</t>
  </si>
  <si>
    <t>2,6mOhms</t>
  </si>
  <si>
    <t>TPLH-2R7/1500SL60X85</t>
  </si>
  <si>
    <t>0,27mOhms</t>
  </si>
  <si>
    <t>3,7mOhms</t>
  </si>
  <si>
    <t>0,58mOhms</t>
  </si>
  <si>
    <t>100mOhms à 1kHz</t>
  </si>
  <si>
    <t>TPLH-2R7/2000SL60X102</t>
  </si>
  <si>
    <t>0,21mOhms</t>
  </si>
  <si>
    <t>SCCZ1EB308SCB</t>
  </si>
  <si>
    <t>0,2mOhms à 1kHz</t>
  </si>
  <si>
    <t>0,47mOhms</t>
  </si>
  <si>
    <t>260mOhms</t>
  </si>
  <si>
    <t>0,29mOhms</t>
  </si>
  <si>
    <t>0,23mOhms</t>
  </si>
  <si>
    <t>0,65mOhms à 1kHz</t>
  </si>
  <si>
    <t>5mOhms</t>
  </si>
  <si>
    <t>3,5mOhms</t>
  </si>
  <si>
    <t>2,5mOhms</t>
  </si>
  <si>
    <t>2mOhms</t>
  </si>
  <si>
    <t>1,8mOhms</t>
  </si>
  <si>
    <t>1,7mOhms</t>
  </si>
  <si>
    <t>1,3mOhms</t>
  </si>
  <si>
    <t>127DCR2R3SLZ</t>
  </si>
  <si>
    <t>35mOhms à 1kHz</t>
  </si>
  <si>
    <t>€ pc/1000</t>
  </si>
  <si>
    <t>TPL-10/10X30F</t>
  </si>
  <si>
    <t>Actif</t>
  </si>
  <si>
    <t>60mOhms à 1kHz</t>
  </si>
  <si>
    <t>TPLH-2R7/12WR10X30</t>
  </si>
  <si>
    <t>36mOhms à 1kHz</t>
  </si>
  <si>
    <t>TPL-11/10X30F</t>
  </si>
  <si>
    <t>DGH106Q2R7</t>
  </si>
  <si>
    <t>40mOhms</t>
  </si>
  <si>
    <t>DGH106Q2R7B</t>
  </si>
  <si>
    <t>106DCN2R7M</t>
  </si>
  <si>
    <t>TPL-25/16X26F</t>
  </si>
  <si>
    <t>28mOhms à 1kHz</t>
  </si>
  <si>
    <t>TPLH-2R7/30WR16X26</t>
  </si>
  <si>
    <t>16mOhms à 1kHz</t>
  </si>
  <si>
    <t>TPLH-2R7/30WR12X35</t>
  </si>
  <si>
    <t>18mOhms à 1kHz</t>
  </si>
  <si>
    <t>DGH156Q2R7</t>
  </si>
  <si>
    <t>30mOhms</t>
  </si>
  <si>
    <t>34mOhms à 100 Hz</t>
  </si>
  <si>
    <t>BCAP0010 P300 X11</t>
  </si>
  <si>
    <t>60mOhms à 100 Hz</t>
  </si>
  <si>
    <t>SCCT30B156SRB</t>
  </si>
  <si>
    <t>TPL-15/12X31F</t>
  </si>
  <si>
    <t>DGH256Q2R7</t>
  </si>
  <si>
    <t>200mOhms</t>
  </si>
  <si>
    <t>TPLH-2R7/22WR12X31</t>
  </si>
  <si>
    <t>32mOhms à 1kHz</t>
  </si>
  <si>
    <t>SCCT30E156SRB</t>
  </si>
  <si>
    <t>TPLH-2R7/25WR12X35</t>
  </si>
  <si>
    <t>TPLH-2R7/28WR12X35</t>
  </si>
  <si>
    <t>TPL-22/12X35F</t>
  </si>
  <si>
    <t>BCAP0010 P300 X12</t>
  </si>
  <si>
    <t>TPLH-2R7/35WR16X31</t>
  </si>
  <si>
    <t>19mOhms à 1kHz</t>
  </si>
  <si>
    <t>TPLH-2R7/34WR12X40</t>
  </si>
  <si>
    <t>TPL-38/12X46F</t>
  </si>
  <si>
    <t>DZ-2R5D106H8T</t>
  </si>
  <si>
    <t>200mOhms à 1kHz</t>
  </si>
  <si>
    <t>TPL-40/12X46F</t>
  </si>
  <si>
    <t>DGH506Q2R7</t>
  </si>
  <si>
    <t>MAL222090004E3</t>
  </si>
  <si>
    <t>28mOhms</t>
  </si>
  <si>
    <t>SCCU25B256SRB</t>
  </si>
  <si>
    <t>27mOhms à 1kHz</t>
  </si>
  <si>
    <t>TPLH-2R7/44WR12X46</t>
  </si>
  <si>
    <t>13mOhms à 1kHz</t>
  </si>
  <si>
    <t>MAL222090006E3</t>
  </si>
  <si>
    <t>SCCU25E256SRB</t>
  </si>
  <si>
    <t>MAL222091003E3</t>
  </si>
  <si>
    <t>30mOhms à 100 Hz</t>
  </si>
  <si>
    <t>TPL-28/12X40F</t>
  </si>
  <si>
    <t>SCCU30B356SRB</t>
  </si>
  <si>
    <t>HV1625-2R7256-R</t>
  </si>
  <si>
    <t>27mOhms à 100 Hz</t>
  </si>
  <si>
    <t>MAL223091003E3</t>
  </si>
  <si>
    <t>MAL222591003E3</t>
  </si>
  <si>
    <t>MAL222090007E3</t>
  </si>
  <si>
    <t>26mOhms à 1kHz</t>
  </si>
  <si>
    <t>MAL222091004E3</t>
  </si>
  <si>
    <t>50mOhms à 100 Hz</t>
  </si>
  <si>
    <t>35mOhms</t>
  </si>
  <si>
    <t>MAL222091006E3</t>
  </si>
  <si>
    <t>BCAP0025 P270 S01</t>
  </si>
  <si>
    <t>SCCU30E356SRB</t>
  </si>
  <si>
    <t>MAL223091004E3</t>
  </si>
  <si>
    <t>24mOhms à 1kHz</t>
  </si>
  <si>
    <t>HB1625-2R5256-R</t>
  </si>
  <si>
    <t>40mOhms à 100 Hz</t>
  </si>
  <si>
    <t>TPL-50/18X40F</t>
  </si>
  <si>
    <t>TPLH-2R7/75WR18X40</t>
  </si>
  <si>
    <t>11mOhms à 1kHz</t>
  </si>
  <si>
    <t>MAL223091006E3</t>
  </si>
  <si>
    <t>DGH706Q2R7</t>
  </si>
  <si>
    <t>MAL222090002E3</t>
  </si>
  <si>
    <t>26mOhms</t>
  </si>
  <si>
    <t>TPL-60/18X40F</t>
  </si>
  <si>
    <t>14mOhms à 1kHz</t>
  </si>
  <si>
    <t>MAL222591004E3</t>
  </si>
  <si>
    <t>45mOhms à 1kHz</t>
  </si>
  <si>
    <t>BCAP0025 P300 X11</t>
  </si>
  <si>
    <t>256DCN2R7Q</t>
  </si>
  <si>
    <t>MAL222591006E3</t>
  </si>
  <si>
    <t>400mOhms à 1kHz</t>
  </si>
  <si>
    <t>SCCU30B306MRB</t>
  </si>
  <si>
    <t>MAL222091007E3</t>
  </si>
  <si>
    <t>MAL223091007E3</t>
  </si>
  <si>
    <t>23mOhms à 1kHz</t>
  </si>
  <si>
    <t>SCCV40B506SRB</t>
  </si>
  <si>
    <t>506DCN2R7Q</t>
  </si>
  <si>
    <t>BCAP0050 P270 S01</t>
  </si>
  <si>
    <t>MAL222091002E3</t>
  </si>
  <si>
    <t>MAL222591007E3</t>
  </si>
  <si>
    <t>BCAP0025 P270 X01</t>
  </si>
  <si>
    <t>MAL222090008E3</t>
  </si>
  <si>
    <t>21mOhms à 1kHz</t>
  </si>
  <si>
    <t>1,2Ohms à 1kHz</t>
  </si>
  <si>
    <t>MAL223091002E3</t>
  </si>
  <si>
    <t>MAL222091001E3</t>
  </si>
  <si>
    <t>300mOhms à 1kHz</t>
  </si>
  <si>
    <t>EEC-HW0D306</t>
  </si>
  <si>
    <t>SCCV40E506SRB</t>
  </si>
  <si>
    <t>BCAP0050 P300 X11</t>
  </si>
  <si>
    <t>BCAP0050 P270 X01</t>
  </si>
  <si>
    <t>MAL222591002E3</t>
  </si>
  <si>
    <t>MAL223091001E3</t>
  </si>
  <si>
    <t>22mOhms à 1kHz</t>
  </si>
  <si>
    <t>BCAP0025 P300 X12</t>
  </si>
  <si>
    <t>EEC-HW0D506</t>
  </si>
  <si>
    <t>TPL-70/18X45F</t>
  </si>
  <si>
    <t>MAL222591001E3</t>
  </si>
  <si>
    <t>12mOhms à 1kHz</t>
  </si>
  <si>
    <t>HV1635-2R7356-R</t>
  </si>
  <si>
    <t>24mOhms à 100 Hz</t>
  </si>
  <si>
    <t>JUWT1336MHD</t>
  </si>
  <si>
    <t>MAL222090001E3</t>
  </si>
  <si>
    <t>MAL222091008E3</t>
  </si>
  <si>
    <t>MAL222090009E3</t>
  </si>
  <si>
    <t>MAL223091008E3</t>
  </si>
  <si>
    <t>HV1245-2R7356-R</t>
  </si>
  <si>
    <t>HB1635-2R5356-R</t>
  </si>
  <si>
    <t>HV1840-2R7606-R</t>
  </si>
  <si>
    <t>18mOhms à 100 Hz</t>
  </si>
  <si>
    <t>MAL222591008E3</t>
  </si>
  <si>
    <t>506DER2R5SLZ</t>
  </si>
  <si>
    <t>1,8Ohms à 1kHz</t>
  </si>
  <si>
    <t>JUWT1476MHD</t>
  </si>
  <si>
    <t>HB1840-2R5606-R</t>
  </si>
  <si>
    <t>25mOhms à 100 Hz</t>
  </si>
  <si>
    <t>MAL222091009E3</t>
  </si>
  <si>
    <t>9mOhms à 1kHz</t>
  </si>
  <si>
    <t>SCCV60B107SRB</t>
  </si>
  <si>
    <t>33mOhms</t>
  </si>
  <si>
    <t>MAL223091009E3</t>
  </si>
  <si>
    <t>17mOhms à 1kHz</t>
  </si>
  <si>
    <t>MAL222591009E3</t>
  </si>
  <si>
    <t>EEC-HW0D706</t>
  </si>
  <si>
    <t>24mOhms</t>
  </si>
  <si>
    <t>120mOhms</t>
  </si>
  <si>
    <t>JUWT1826MHD</t>
  </si>
  <si>
    <t>500mOhms à 1kHz</t>
  </si>
  <si>
    <t>HVZ0E506NF</t>
  </si>
  <si>
    <t>HV1850-2R7806-R</t>
  </si>
  <si>
    <t>XV3550-2R7307-R</t>
  </si>
  <si>
    <t>55mOhms à 1kHz</t>
  </si>
  <si>
    <t>750mOhms à 1kHz</t>
  </si>
  <si>
    <t>90mOhms</t>
  </si>
  <si>
    <t>XV3560-2R7407-R</t>
  </si>
  <si>
    <t>HV1860-2R7107-R</t>
  </si>
  <si>
    <t>70mOhms à 1kHz</t>
  </si>
  <si>
    <t>SCCY62V307VSB</t>
  </si>
  <si>
    <t>MAL219690101E3</t>
  </si>
  <si>
    <t>MAL219690103E3</t>
  </si>
  <si>
    <t>MAL219690113E3</t>
  </si>
  <si>
    <t>607DCR2R3SVB</t>
  </si>
  <si>
    <t>XV3585-2R7607-R</t>
  </si>
  <si>
    <t>106DCR2R3SGU</t>
  </si>
  <si>
    <t>220mOhms à 1kHz</t>
  </si>
  <si>
    <t>106DCN2R7STJD</t>
  </si>
  <si>
    <t>226DCR2R3STU</t>
  </si>
  <si>
    <t>120mOhms à 1kHz</t>
  </si>
  <si>
    <t>100mOhms</t>
  </si>
  <si>
    <t>306DCR2R3STV</t>
  </si>
  <si>
    <t>506DCR2R3SKV</t>
  </si>
  <si>
    <t>306DCN2R7M</t>
  </si>
  <si>
    <t>226DER2R5SKV</t>
  </si>
  <si>
    <t>60mOhms</t>
  </si>
  <si>
    <t>706DCR2R3SKY</t>
  </si>
  <si>
    <t>306DER2R5SKW</t>
  </si>
  <si>
    <t>BCAP3400 P285 K04</t>
  </si>
  <si>
    <t>0,28mOhms</t>
  </si>
  <si>
    <t>BCAP3400 P285 K05</t>
  </si>
  <si>
    <t>controler</t>
  </si>
  <si>
    <t>self</t>
  </si>
  <si>
    <t>MOS</t>
  </si>
  <si>
    <t>diode</t>
  </si>
  <si>
    <t>12V</t>
  </si>
  <si>
    <t>24V</t>
  </si>
  <si>
    <t>6V</t>
  </si>
  <si>
    <t>DMN6075S-7</t>
  </si>
  <si>
    <t>charge</t>
  </si>
  <si>
    <t>DB2431200L</t>
  </si>
  <si>
    <t>SSM3K333R,LF</t>
  </si>
  <si>
    <t>T2N7002AK,LM</t>
  </si>
  <si>
    <t>BSS84-TP</t>
  </si>
  <si>
    <t>shunnt alim</t>
  </si>
  <si>
    <t>AON7522E</t>
  </si>
  <si>
    <t xml:space="preserve">cells </t>
  </si>
  <si>
    <t>RMCF2512JT15R0</t>
  </si>
  <si>
    <t>rsens</t>
  </si>
  <si>
    <t>cout</t>
  </si>
  <si>
    <t>CL31A106MBHNNNE</t>
  </si>
  <si>
    <t>nb pack</t>
  </si>
  <si>
    <t>poid (kg)</t>
  </si>
  <si>
    <t>vitesse (m/s)</t>
  </si>
  <si>
    <t>temps (s)</t>
  </si>
  <si>
    <t>energie (J)</t>
  </si>
  <si>
    <t>farad/pack (F)</t>
  </si>
  <si>
    <t>rendement</t>
  </si>
  <si>
    <t>puissance/pack (W)</t>
  </si>
  <si>
    <t>discharge</t>
  </si>
  <si>
    <t>TPS43060</t>
  </si>
  <si>
    <t>LM5088</t>
  </si>
  <si>
    <t>NRS8040T470MJGK</t>
  </si>
  <si>
    <t>PQ2614BLA-100K</t>
  </si>
  <si>
    <t>nb cell</t>
  </si>
  <si>
    <t>Vmin</t>
  </si>
  <si>
    <t>Vnom</t>
  </si>
  <si>
    <t>Vcharge</t>
  </si>
  <si>
    <t>Power @ Vmin</t>
  </si>
  <si>
    <t>A @ Voltage</t>
  </si>
  <si>
    <t>Vout</t>
  </si>
  <si>
    <t>P</t>
  </si>
  <si>
    <t>nb @ Power</t>
  </si>
  <si>
    <t>Acell</t>
  </si>
  <si>
    <t>nb phase</t>
  </si>
  <si>
    <t>nb MOS</t>
  </si>
  <si>
    <t>nb self</t>
  </si>
  <si>
    <t>€/MOS</t>
  </si>
  <si>
    <t>€/self</t>
  </si>
  <si>
    <t>€/controler</t>
  </si>
  <si>
    <t>€</t>
  </si>
  <si>
    <t>nb MOS/phase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</si>
</sst>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\ &quot;€&quot;"/>
    <numFmt numFmtId="165" formatCode="#,##0.00\ &quot;€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2" borderId="0" xfId="0" applyFill="1"/>
    <xf numFmtId="0" fontId="0" fillId="0" borderId="0" xfId="0" applyAlignment="1">
      <alignment vertical="center" wrapText="1"/>
    </xf>
    <xf numFmtId="165" fontId="0" fillId="0" borderId="3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quotePrefix="1" applyBorder="1" applyAlignment="1">
      <alignment vertical="top"/>
    </xf>
    <xf numFmtId="165" fontId="0" fillId="0" borderId="9" xfId="0" applyNumberFormat="1" applyBorder="1"/>
    <xf numFmtId="0" fontId="0" fillId="0" borderId="11" xfId="0" applyBorder="1"/>
    <xf numFmtId="0" fontId="0" fillId="3" borderId="1" xfId="0" applyFill="1" applyBorder="1"/>
    <xf numFmtId="0" fontId="0" fillId="3" borderId="2" xfId="0" applyFill="1" applyBorder="1"/>
    <xf numFmtId="164" fontId="0" fillId="0" borderId="4" xfId="0" applyNumberFormat="1" applyBorder="1"/>
    <xf numFmtId="2" fontId="0" fillId="2" borderId="5" xfId="0" applyNumberFormat="1" applyFill="1" applyBorder="1"/>
    <xf numFmtId="164" fontId="0" fillId="0" borderId="6" xfId="0" applyNumberFormat="1" applyBorder="1"/>
    <xf numFmtId="2" fontId="0" fillId="2" borderId="7" xfId="0" applyNumberFormat="1" applyFill="1" applyBorder="1"/>
    <xf numFmtId="164" fontId="0" fillId="0" borderId="8" xfId="0" applyNumberFormat="1" applyBorder="1"/>
    <xf numFmtId="2" fontId="0" fillId="2" borderId="9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download_2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ownload_1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download_1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14" sqref="D14"/>
    </sheetView>
  </sheetViews>
  <sheetFormatPr baseColWidth="10" defaultRowHeight="14.5" x14ac:dyDescent="0.35"/>
  <cols>
    <col min="2" max="2" width="20.7265625" style="10" bestFit="1" customWidth="1"/>
    <col min="3" max="3" width="10.90625" style="10"/>
    <col min="4" max="4" width="19.26953125" bestFit="1" customWidth="1"/>
    <col min="6" max="6" width="15.36328125" bestFit="1" customWidth="1"/>
    <col min="8" max="8" width="13.26953125" bestFit="1" customWidth="1"/>
  </cols>
  <sheetData>
    <row r="1" spans="1:10" x14ac:dyDescent="0.35">
      <c r="B1" s="26" t="s">
        <v>510</v>
      </c>
      <c r="C1" s="27"/>
      <c r="D1" s="28" t="s">
        <v>490</v>
      </c>
      <c r="E1" s="27"/>
      <c r="F1" s="26" t="s">
        <v>497</v>
      </c>
      <c r="G1" s="27"/>
      <c r="H1" s="26" t="s">
        <v>495</v>
      </c>
      <c r="I1" s="27"/>
    </row>
    <row r="2" spans="1:10" x14ac:dyDescent="0.35">
      <c r="A2" t="s">
        <v>482</v>
      </c>
      <c r="B2" s="11" t="s">
        <v>512</v>
      </c>
      <c r="C2">
        <v>1.66984</v>
      </c>
      <c r="D2" s="11" t="s">
        <v>511</v>
      </c>
      <c r="E2" s="8">
        <v>1.4194899999999999</v>
      </c>
      <c r="F2" s="8"/>
      <c r="G2">
        <v>2.7650000000000001E-2</v>
      </c>
      <c r="H2" s="8" t="s">
        <v>493</v>
      </c>
      <c r="I2">
        <v>2.7650000000000001E-2</v>
      </c>
    </row>
    <row r="3" spans="1:10" x14ac:dyDescent="0.35">
      <c r="A3" t="s">
        <v>483</v>
      </c>
      <c r="B3" s="11" t="s">
        <v>514</v>
      </c>
      <c r="C3">
        <v>1.7450600000000001</v>
      </c>
      <c r="D3" s="8" t="s">
        <v>513</v>
      </c>
      <c r="E3">
        <v>0.1678</v>
      </c>
      <c r="F3" s="15" t="s">
        <v>494</v>
      </c>
      <c r="G3" s="8">
        <v>4.231E-2</v>
      </c>
      <c r="H3" s="15" t="s">
        <v>494</v>
      </c>
      <c r="I3" s="8">
        <v>4.231E-2</v>
      </c>
    </row>
    <row r="4" spans="1:10" x14ac:dyDescent="0.35">
      <c r="A4" t="s">
        <v>484</v>
      </c>
      <c r="B4" s="11" t="s">
        <v>492</v>
      </c>
      <c r="C4" s="8">
        <f>2*0.09771</f>
        <v>0.19542000000000001</v>
      </c>
      <c r="D4" s="11" t="s">
        <v>492</v>
      </c>
      <c r="E4" s="8">
        <f>2*0.09771</f>
        <v>0.19542000000000001</v>
      </c>
      <c r="F4" s="15" t="s">
        <v>489</v>
      </c>
      <c r="G4" s="12">
        <v>7.1069999999999994E-2</v>
      </c>
      <c r="H4" s="11" t="s">
        <v>496</v>
      </c>
      <c r="I4" s="8">
        <v>0.17111000000000001</v>
      </c>
      <c r="J4" s="8"/>
    </row>
    <row r="5" spans="1:10" x14ac:dyDescent="0.35">
      <c r="A5" t="s">
        <v>485</v>
      </c>
      <c r="B5" s="11" t="s">
        <v>491</v>
      </c>
      <c r="C5" s="8">
        <v>0.14729</v>
      </c>
      <c r="D5" s="11" t="s">
        <v>491</v>
      </c>
      <c r="E5" s="8">
        <v>0.14729</v>
      </c>
      <c r="F5" s="8" t="s">
        <v>498</v>
      </c>
      <c r="G5" s="8">
        <v>3.721E-2</v>
      </c>
      <c r="H5" s="8"/>
      <c r="I5" s="12"/>
    </row>
    <row r="6" spans="1:10" x14ac:dyDescent="0.35">
      <c r="A6" t="s">
        <v>499</v>
      </c>
      <c r="B6" s="11"/>
      <c r="C6" s="12"/>
      <c r="D6" s="10"/>
      <c r="E6" s="12"/>
      <c r="F6" s="11">
        <v>2982</v>
      </c>
      <c r="G6" s="12">
        <v>4.9889999999999997E-2</v>
      </c>
      <c r="H6" s="11"/>
      <c r="I6" s="12"/>
      <c r="J6" s="8"/>
    </row>
    <row r="7" spans="1:10" x14ac:dyDescent="0.35">
      <c r="A7" t="s">
        <v>500</v>
      </c>
      <c r="B7" s="11" t="s">
        <v>501</v>
      </c>
      <c r="C7">
        <v>6.497E-2</v>
      </c>
      <c r="D7" s="8" t="s">
        <v>501</v>
      </c>
      <c r="E7">
        <v>6.497E-2</v>
      </c>
      <c r="F7" s="11">
        <v>240</v>
      </c>
      <c r="G7" s="12">
        <v>5.2940000000000001E-2</v>
      </c>
      <c r="H7" s="11"/>
      <c r="I7" s="12"/>
    </row>
    <row r="8" spans="1:10" x14ac:dyDescent="0.35">
      <c r="B8" s="11"/>
      <c r="C8" s="12"/>
      <c r="D8" s="10"/>
      <c r="E8" s="12"/>
      <c r="F8" s="11"/>
      <c r="G8" s="12"/>
      <c r="H8" s="11"/>
      <c r="I8" s="12"/>
    </row>
    <row r="9" spans="1:10" ht="15" thickBot="1" x14ac:dyDescent="0.4">
      <c r="B9" s="13"/>
      <c r="C9" s="14">
        <f>SUM(C2:C8)</f>
        <v>3.8225800000000003</v>
      </c>
      <c r="D9" s="17"/>
      <c r="E9" s="14">
        <f>SUM(E2:E8)</f>
        <v>1.9949699999999997</v>
      </c>
      <c r="F9" s="13"/>
      <c r="G9" s="16">
        <f>6*SUM(G2:G8)</f>
        <v>1.68642</v>
      </c>
      <c r="H9" s="13"/>
      <c r="I9" s="14">
        <f>SUM(I2:I7)</f>
        <v>0.24107000000000001</v>
      </c>
    </row>
    <row r="12" spans="1:10" ht="15" thickBot="1" x14ac:dyDescent="0.4"/>
    <row r="13" spans="1:10" ht="15" thickBot="1" x14ac:dyDescent="0.4">
      <c r="A13" s="9">
        <f>C9+E9</f>
        <v>5.8175499999999998</v>
      </c>
    </row>
  </sheetData>
  <mergeCells count="4">
    <mergeCell ref="H1:I1"/>
    <mergeCell ref="F1:G1"/>
    <mergeCell ref="B1:C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workbookViewId="0">
      <selection activeCell="M6" sqref="M6"/>
    </sheetView>
  </sheetViews>
  <sheetFormatPr baseColWidth="10" defaultRowHeight="14.5" x14ac:dyDescent="0.35"/>
  <cols>
    <col min="1" max="1" width="9.453125" customWidth="1"/>
    <col min="2" max="2" width="3.81640625" bestFit="1" customWidth="1"/>
    <col min="3" max="3" width="3.81640625" customWidth="1"/>
    <col min="4" max="4" width="9.36328125" customWidth="1"/>
    <col min="5" max="5" width="3.81640625" bestFit="1" customWidth="1"/>
    <col min="6" max="6" width="3.81640625" customWidth="1"/>
    <col min="7" max="7" width="8.7265625" customWidth="1"/>
    <col min="8" max="9" width="3.81640625" bestFit="1" customWidth="1"/>
    <col min="10" max="10" width="3.81640625" customWidth="1"/>
    <col min="11" max="11" width="7.26953125" style="3" customWidth="1"/>
    <col min="12" max="13" width="3.81640625" style="3" customWidth="1"/>
    <col min="14" max="14" width="7.26953125" style="3" customWidth="1"/>
    <col min="15" max="16" width="3.81640625" style="3" customWidth="1"/>
    <col min="17" max="17" width="7.81640625" customWidth="1"/>
    <col min="18" max="19" width="3.81640625" customWidth="1"/>
    <col min="20" max="20" width="9.08984375" customWidth="1"/>
    <col min="21" max="21" width="3.81640625" bestFit="1" customWidth="1"/>
    <col min="22" max="22" width="3.81640625" customWidth="1"/>
    <col min="23" max="23" width="4.81640625" bestFit="1" customWidth="1"/>
    <col min="24" max="24" width="8.7265625" customWidth="1"/>
    <col min="25" max="25" width="3.81640625" bestFit="1" customWidth="1"/>
    <col min="26" max="26" width="4.81640625" bestFit="1" customWidth="1"/>
    <col min="27" max="27" width="10.453125" customWidth="1"/>
    <col min="28" max="28" width="3.81640625" bestFit="1" customWidth="1"/>
    <col min="29" max="29" width="3.81640625" customWidth="1"/>
    <col min="30" max="30" width="9" customWidth="1"/>
    <col min="31" max="32" width="4.81640625" bestFit="1" customWidth="1"/>
    <col min="34" max="35" width="4.81640625" bestFit="1" customWidth="1"/>
  </cols>
  <sheetData>
    <row r="1" spans="1:36" x14ac:dyDescent="0.35">
      <c r="A1" s="3">
        <v>12</v>
      </c>
      <c r="B1" s="3" t="s">
        <v>486</v>
      </c>
      <c r="C1" s="3" t="s">
        <v>487</v>
      </c>
      <c r="D1" s="3">
        <v>16</v>
      </c>
      <c r="E1" s="3" t="s">
        <v>486</v>
      </c>
      <c r="F1" s="3" t="s">
        <v>487</v>
      </c>
      <c r="G1" s="3">
        <v>20</v>
      </c>
      <c r="H1" s="3" t="s">
        <v>486</v>
      </c>
      <c r="I1" s="3" t="s">
        <v>487</v>
      </c>
      <c r="J1" s="7">
        <v>24</v>
      </c>
      <c r="K1" s="3" t="s">
        <v>488</v>
      </c>
      <c r="L1" s="3" t="s">
        <v>486</v>
      </c>
      <c r="M1" s="7" t="s">
        <v>487</v>
      </c>
      <c r="N1" s="3">
        <v>30</v>
      </c>
      <c r="O1" s="3" t="s">
        <v>486</v>
      </c>
      <c r="P1" s="3" t="s">
        <v>487</v>
      </c>
      <c r="Q1" s="3">
        <v>32</v>
      </c>
      <c r="R1" s="3" t="s">
        <v>486</v>
      </c>
      <c r="S1" s="3" t="s">
        <v>487</v>
      </c>
      <c r="T1" s="3">
        <v>36</v>
      </c>
      <c r="U1" s="3" t="s">
        <v>486</v>
      </c>
      <c r="V1" s="3" t="s">
        <v>487</v>
      </c>
      <c r="W1" s="3">
        <v>48</v>
      </c>
      <c r="X1" s="3" t="s">
        <v>488</v>
      </c>
      <c r="Y1" s="3" t="s">
        <v>486</v>
      </c>
      <c r="Z1" s="3" t="s">
        <v>487</v>
      </c>
      <c r="AA1" s="3">
        <v>64</v>
      </c>
      <c r="AB1" s="3" t="s">
        <v>486</v>
      </c>
      <c r="AC1" s="3" t="s">
        <v>487</v>
      </c>
      <c r="AD1" s="3">
        <v>72</v>
      </c>
      <c r="AE1" s="3" t="s">
        <v>486</v>
      </c>
      <c r="AF1" s="3" t="s">
        <v>487</v>
      </c>
      <c r="AG1" s="3">
        <v>96</v>
      </c>
      <c r="AH1" s="3" t="s">
        <v>486</v>
      </c>
      <c r="AI1" s="3" t="s">
        <v>487</v>
      </c>
      <c r="AJ1" s="3"/>
    </row>
    <row r="2" spans="1:36" x14ac:dyDescent="0.35">
      <c r="A2" s="3">
        <v>1</v>
      </c>
      <c r="B2" s="3">
        <f>12*A2</f>
        <v>12</v>
      </c>
      <c r="C2" s="3">
        <f>24*A2</f>
        <v>24</v>
      </c>
      <c r="D2" s="3">
        <v>1</v>
      </c>
      <c r="E2" s="3">
        <f>12*D2</f>
        <v>12</v>
      </c>
      <c r="F2" s="3">
        <f>24*D2</f>
        <v>24</v>
      </c>
      <c r="G2" s="3">
        <v>1</v>
      </c>
      <c r="H2" s="3">
        <f>12*G2</f>
        <v>12</v>
      </c>
      <c r="I2" s="3">
        <f>24*G2</f>
        <v>24</v>
      </c>
      <c r="J2" s="7">
        <v>1</v>
      </c>
      <c r="K2" s="3">
        <f>6*J2</f>
        <v>6</v>
      </c>
      <c r="L2" s="3">
        <f>12*J2</f>
        <v>12</v>
      </c>
      <c r="M2" s="7">
        <f>24*J2</f>
        <v>24</v>
      </c>
      <c r="N2" s="3">
        <v>1</v>
      </c>
      <c r="O2" s="3">
        <f>12*N2</f>
        <v>12</v>
      </c>
      <c r="P2" s="3">
        <f>24*N2</f>
        <v>24</v>
      </c>
      <c r="Q2" s="3">
        <v>1</v>
      </c>
      <c r="R2" s="3">
        <f>12*Q2</f>
        <v>12</v>
      </c>
      <c r="S2" s="3">
        <f>24*Q2</f>
        <v>24</v>
      </c>
      <c r="T2" s="3">
        <v>1</v>
      </c>
      <c r="U2" s="3">
        <f>12*T2</f>
        <v>12</v>
      </c>
      <c r="V2" s="3">
        <f>24*T2</f>
        <v>24</v>
      </c>
      <c r="W2" s="3">
        <v>1</v>
      </c>
      <c r="X2" s="3">
        <f>6*W2</f>
        <v>6</v>
      </c>
      <c r="Y2" s="3">
        <f>12*W2</f>
        <v>12</v>
      </c>
      <c r="Z2" s="3">
        <f>24*W2</f>
        <v>24</v>
      </c>
      <c r="AA2" s="3">
        <v>1</v>
      </c>
      <c r="AB2" s="3">
        <f>12*AA2</f>
        <v>12</v>
      </c>
      <c r="AC2" s="3">
        <f>24*AA2</f>
        <v>24</v>
      </c>
      <c r="AD2" s="3">
        <v>1</v>
      </c>
      <c r="AE2" s="3">
        <f>12*AD2</f>
        <v>12</v>
      </c>
      <c r="AF2" s="3">
        <f>24*AD2</f>
        <v>24</v>
      </c>
      <c r="AG2" s="3">
        <v>1</v>
      </c>
      <c r="AH2" s="3">
        <f>12*AG2</f>
        <v>12</v>
      </c>
      <c r="AI2" s="3">
        <f>24*AG2</f>
        <v>24</v>
      </c>
      <c r="AJ2" s="3"/>
    </row>
    <row r="3" spans="1:36" x14ac:dyDescent="0.35">
      <c r="A3" s="3">
        <v>2</v>
      </c>
      <c r="B3" s="3">
        <f t="shared" ref="B3:B13" si="0">12*A3</f>
        <v>24</v>
      </c>
      <c r="C3" s="3">
        <f t="shared" ref="C3:C13" si="1">24*A3</f>
        <v>48</v>
      </c>
      <c r="D3" s="3">
        <v>2</v>
      </c>
      <c r="E3" s="3">
        <f t="shared" ref="E3:E13" si="2">12*D3</f>
        <v>24</v>
      </c>
      <c r="F3" s="3">
        <f t="shared" ref="F3:F13" si="3">24*D3</f>
        <v>48</v>
      </c>
      <c r="G3" s="3">
        <v>2</v>
      </c>
      <c r="H3" s="3">
        <f t="shared" ref="H3:H13" si="4">12*G3</f>
        <v>24</v>
      </c>
      <c r="I3" s="3">
        <f t="shared" ref="I3:I13" si="5">24*G3</f>
        <v>48</v>
      </c>
      <c r="J3" s="7">
        <v>2</v>
      </c>
      <c r="K3" s="3">
        <f t="shared" ref="K3:K13" si="6">6*J3</f>
        <v>12</v>
      </c>
      <c r="L3" s="3">
        <f t="shared" ref="L3:L13" si="7">12*J3</f>
        <v>24</v>
      </c>
      <c r="M3" s="7">
        <f t="shared" ref="M3:M13" si="8">24*J3</f>
        <v>48</v>
      </c>
      <c r="N3" s="3">
        <v>2</v>
      </c>
      <c r="O3" s="3">
        <f t="shared" ref="O3:O13" si="9">12*N3</f>
        <v>24</v>
      </c>
      <c r="P3" s="3">
        <f t="shared" ref="P3:P13" si="10">24*N3</f>
        <v>48</v>
      </c>
      <c r="Q3" s="3">
        <v>2</v>
      </c>
      <c r="R3" s="3">
        <f t="shared" ref="R3:R13" si="11">12*Q3</f>
        <v>24</v>
      </c>
      <c r="S3" s="3">
        <f t="shared" ref="S3:S13" si="12">24*Q3</f>
        <v>48</v>
      </c>
      <c r="T3" s="3">
        <v>2</v>
      </c>
      <c r="U3" s="3">
        <f t="shared" ref="U3:U13" si="13">12*T3</f>
        <v>24</v>
      </c>
      <c r="V3" s="3">
        <f t="shared" ref="V3:V13" si="14">24*T3</f>
        <v>48</v>
      </c>
      <c r="W3" s="3">
        <v>2</v>
      </c>
      <c r="X3" s="3">
        <f t="shared" ref="X3:X13" si="15">6*W3</f>
        <v>12</v>
      </c>
      <c r="Y3" s="3">
        <f t="shared" ref="Y3:Y13" si="16">12*W3</f>
        <v>24</v>
      </c>
      <c r="Z3" s="3">
        <f t="shared" ref="Z3:Z13" si="17">24*W3</f>
        <v>48</v>
      </c>
      <c r="AA3" s="3">
        <v>2</v>
      </c>
      <c r="AB3" s="3">
        <f t="shared" ref="AB3:AB13" si="18">12*AA3</f>
        <v>24</v>
      </c>
      <c r="AC3" s="3">
        <f t="shared" ref="AC3:AC13" si="19">24*AA3</f>
        <v>48</v>
      </c>
      <c r="AD3" s="3">
        <v>2</v>
      </c>
      <c r="AE3" s="3">
        <f t="shared" ref="AE3:AE13" si="20">12*AD3</f>
        <v>24</v>
      </c>
      <c r="AF3" s="3">
        <f t="shared" ref="AF3:AF13" si="21">24*AD3</f>
        <v>48</v>
      </c>
      <c r="AG3" s="3">
        <v>2</v>
      </c>
      <c r="AH3" s="3">
        <f t="shared" ref="AH3:AH13" si="22">12*AG3</f>
        <v>24</v>
      </c>
      <c r="AI3" s="3">
        <f t="shared" ref="AI3:AI13" si="23">24*AG3</f>
        <v>48</v>
      </c>
      <c r="AJ3" s="3"/>
    </row>
    <row r="4" spans="1:36" x14ac:dyDescent="0.35">
      <c r="A4" s="3">
        <v>3</v>
      </c>
      <c r="B4" s="3">
        <f t="shared" si="0"/>
        <v>36</v>
      </c>
      <c r="C4" s="3">
        <f t="shared" si="1"/>
        <v>72</v>
      </c>
      <c r="D4" s="3">
        <v>4</v>
      </c>
      <c r="E4" s="3">
        <f t="shared" si="2"/>
        <v>48</v>
      </c>
      <c r="F4" s="3">
        <f t="shared" si="3"/>
        <v>96</v>
      </c>
      <c r="G4" s="3">
        <v>4</v>
      </c>
      <c r="H4" s="3">
        <f t="shared" si="4"/>
        <v>48</v>
      </c>
      <c r="I4" s="3">
        <f t="shared" si="5"/>
        <v>96</v>
      </c>
      <c r="J4" s="7">
        <v>3</v>
      </c>
      <c r="K4" s="3">
        <f t="shared" si="6"/>
        <v>18</v>
      </c>
      <c r="L4" s="3">
        <f t="shared" si="7"/>
        <v>36</v>
      </c>
      <c r="M4" s="7">
        <f t="shared" si="8"/>
        <v>72</v>
      </c>
      <c r="N4" s="3">
        <v>3</v>
      </c>
      <c r="O4" s="3">
        <f t="shared" si="9"/>
        <v>36</v>
      </c>
      <c r="P4" s="3">
        <f t="shared" si="10"/>
        <v>72</v>
      </c>
      <c r="Q4" s="3">
        <v>4</v>
      </c>
      <c r="R4" s="3">
        <f t="shared" si="11"/>
        <v>48</v>
      </c>
      <c r="S4" s="3">
        <f t="shared" si="12"/>
        <v>96</v>
      </c>
      <c r="T4" s="3">
        <v>3</v>
      </c>
      <c r="U4" s="3">
        <f t="shared" si="13"/>
        <v>36</v>
      </c>
      <c r="V4" s="3">
        <f t="shared" si="14"/>
        <v>72</v>
      </c>
      <c r="W4" s="3">
        <v>3</v>
      </c>
      <c r="X4" s="3">
        <f t="shared" si="15"/>
        <v>18</v>
      </c>
      <c r="Y4" s="3">
        <f t="shared" si="16"/>
        <v>36</v>
      </c>
      <c r="Z4" s="3">
        <f t="shared" si="17"/>
        <v>72</v>
      </c>
      <c r="AA4" s="3">
        <v>4</v>
      </c>
      <c r="AB4" s="3">
        <f t="shared" si="18"/>
        <v>48</v>
      </c>
      <c r="AC4" s="3">
        <f t="shared" si="19"/>
        <v>96</v>
      </c>
      <c r="AD4" s="3">
        <v>3</v>
      </c>
      <c r="AE4" s="3">
        <f t="shared" si="20"/>
        <v>36</v>
      </c>
      <c r="AF4" s="3">
        <f t="shared" si="21"/>
        <v>72</v>
      </c>
      <c r="AG4" s="3">
        <v>3</v>
      </c>
      <c r="AH4" s="3">
        <f t="shared" si="22"/>
        <v>36</v>
      </c>
      <c r="AI4" s="3">
        <f t="shared" si="23"/>
        <v>72</v>
      </c>
      <c r="AJ4" s="3"/>
    </row>
    <row r="5" spans="1:36" x14ac:dyDescent="0.35">
      <c r="A5" s="3">
        <v>4</v>
      </c>
      <c r="B5" s="3">
        <f t="shared" si="0"/>
        <v>48</v>
      </c>
      <c r="C5" s="3">
        <f t="shared" si="1"/>
        <v>96</v>
      </c>
      <c r="D5" s="3">
        <v>8</v>
      </c>
      <c r="E5" s="3">
        <f t="shared" si="2"/>
        <v>96</v>
      </c>
      <c r="F5" s="3">
        <f t="shared" si="3"/>
        <v>192</v>
      </c>
      <c r="G5" s="3">
        <v>5</v>
      </c>
      <c r="H5" s="3">
        <f t="shared" si="4"/>
        <v>60</v>
      </c>
      <c r="I5" s="3">
        <f t="shared" si="5"/>
        <v>120</v>
      </c>
      <c r="J5" s="7">
        <v>4</v>
      </c>
      <c r="K5" s="3">
        <f t="shared" si="6"/>
        <v>24</v>
      </c>
      <c r="L5" s="3">
        <f t="shared" si="7"/>
        <v>48</v>
      </c>
      <c r="M5" s="7">
        <f t="shared" si="8"/>
        <v>96</v>
      </c>
      <c r="N5" s="3">
        <v>5</v>
      </c>
      <c r="O5" s="3">
        <f t="shared" si="9"/>
        <v>60</v>
      </c>
      <c r="P5" s="3">
        <f t="shared" si="10"/>
        <v>120</v>
      </c>
      <c r="Q5" s="3">
        <v>8</v>
      </c>
      <c r="R5" s="3">
        <f t="shared" si="11"/>
        <v>96</v>
      </c>
      <c r="S5" s="3">
        <f t="shared" si="12"/>
        <v>192</v>
      </c>
      <c r="T5" s="3">
        <v>4</v>
      </c>
      <c r="U5" s="3">
        <f t="shared" si="13"/>
        <v>48</v>
      </c>
      <c r="V5" s="3">
        <f t="shared" si="14"/>
        <v>96</v>
      </c>
      <c r="W5" s="3">
        <v>4</v>
      </c>
      <c r="X5" s="3">
        <f t="shared" si="15"/>
        <v>24</v>
      </c>
      <c r="Y5" s="3">
        <f t="shared" si="16"/>
        <v>48</v>
      </c>
      <c r="Z5" s="3">
        <f t="shared" si="17"/>
        <v>96</v>
      </c>
      <c r="AA5" s="3">
        <v>8</v>
      </c>
      <c r="AB5" s="3">
        <f t="shared" si="18"/>
        <v>96</v>
      </c>
      <c r="AC5" s="3">
        <f t="shared" si="19"/>
        <v>192</v>
      </c>
      <c r="AD5" s="3">
        <v>4</v>
      </c>
      <c r="AE5" s="3">
        <f t="shared" si="20"/>
        <v>48</v>
      </c>
      <c r="AF5" s="3">
        <f t="shared" si="21"/>
        <v>96</v>
      </c>
      <c r="AG5" s="3">
        <v>4</v>
      </c>
      <c r="AH5" s="3">
        <f t="shared" si="22"/>
        <v>48</v>
      </c>
      <c r="AI5" s="3">
        <f t="shared" si="23"/>
        <v>96</v>
      </c>
      <c r="AJ5" s="3"/>
    </row>
    <row r="6" spans="1:36" x14ac:dyDescent="0.35">
      <c r="A6" s="3">
        <v>6</v>
      </c>
      <c r="B6" s="3">
        <f t="shared" si="0"/>
        <v>72</v>
      </c>
      <c r="C6" s="3">
        <f t="shared" si="1"/>
        <v>144</v>
      </c>
      <c r="D6" s="3">
        <v>16</v>
      </c>
      <c r="E6" s="3">
        <f t="shared" si="2"/>
        <v>192</v>
      </c>
      <c r="F6" s="3">
        <f t="shared" si="3"/>
        <v>384</v>
      </c>
      <c r="G6" s="3">
        <v>10</v>
      </c>
      <c r="H6" s="3">
        <f t="shared" si="4"/>
        <v>120</v>
      </c>
      <c r="I6" s="3">
        <f t="shared" si="5"/>
        <v>240</v>
      </c>
      <c r="J6" s="7">
        <v>6</v>
      </c>
      <c r="K6" s="3">
        <f t="shared" si="6"/>
        <v>36</v>
      </c>
      <c r="L6" s="3">
        <f t="shared" si="7"/>
        <v>72</v>
      </c>
      <c r="M6" s="7">
        <f t="shared" si="8"/>
        <v>144</v>
      </c>
      <c r="N6" s="3">
        <v>6</v>
      </c>
      <c r="O6" s="3">
        <f t="shared" si="9"/>
        <v>72</v>
      </c>
      <c r="P6" s="3">
        <f t="shared" si="10"/>
        <v>144</v>
      </c>
      <c r="Q6" s="3">
        <v>16</v>
      </c>
      <c r="R6" s="3">
        <f t="shared" si="11"/>
        <v>192</v>
      </c>
      <c r="S6" s="3">
        <f t="shared" si="12"/>
        <v>384</v>
      </c>
      <c r="T6" s="3">
        <v>6</v>
      </c>
      <c r="U6" s="3">
        <f t="shared" si="13"/>
        <v>72</v>
      </c>
      <c r="V6" s="3">
        <f t="shared" si="14"/>
        <v>144</v>
      </c>
      <c r="W6" s="3">
        <v>6</v>
      </c>
      <c r="X6" s="3">
        <f t="shared" si="15"/>
        <v>36</v>
      </c>
      <c r="Y6" s="3">
        <f t="shared" si="16"/>
        <v>72</v>
      </c>
      <c r="Z6" s="3">
        <f t="shared" si="17"/>
        <v>144</v>
      </c>
      <c r="AA6" s="3">
        <v>16</v>
      </c>
      <c r="AB6" s="3">
        <f t="shared" si="18"/>
        <v>192</v>
      </c>
      <c r="AC6" s="3">
        <f t="shared" si="19"/>
        <v>384</v>
      </c>
      <c r="AD6" s="3">
        <v>6</v>
      </c>
      <c r="AE6" s="3">
        <f t="shared" si="20"/>
        <v>72</v>
      </c>
      <c r="AF6" s="3">
        <f t="shared" si="21"/>
        <v>144</v>
      </c>
      <c r="AG6" s="3">
        <v>6</v>
      </c>
      <c r="AH6" s="3">
        <f t="shared" si="22"/>
        <v>72</v>
      </c>
      <c r="AI6" s="3">
        <f t="shared" si="23"/>
        <v>144</v>
      </c>
      <c r="AJ6" s="3"/>
    </row>
    <row r="7" spans="1:36" x14ac:dyDescent="0.35">
      <c r="A7" s="3">
        <v>12</v>
      </c>
      <c r="B7" s="3">
        <f t="shared" si="0"/>
        <v>144</v>
      </c>
      <c r="C7" s="3">
        <f t="shared" si="1"/>
        <v>288</v>
      </c>
      <c r="D7" s="3"/>
      <c r="E7" s="3">
        <f t="shared" si="2"/>
        <v>0</v>
      </c>
      <c r="F7" s="3">
        <f t="shared" si="3"/>
        <v>0</v>
      </c>
      <c r="G7" s="3">
        <v>20</v>
      </c>
      <c r="H7" s="3">
        <f t="shared" si="4"/>
        <v>240</v>
      </c>
      <c r="I7" s="3">
        <f t="shared" si="5"/>
        <v>480</v>
      </c>
      <c r="J7" s="7">
        <v>8</v>
      </c>
      <c r="K7" s="3">
        <f t="shared" si="6"/>
        <v>48</v>
      </c>
      <c r="L7" s="3">
        <f t="shared" si="7"/>
        <v>96</v>
      </c>
      <c r="M7" s="7">
        <f t="shared" si="8"/>
        <v>192</v>
      </c>
      <c r="N7" s="3">
        <v>10</v>
      </c>
      <c r="O7" s="3">
        <f t="shared" si="9"/>
        <v>120</v>
      </c>
      <c r="P7" s="3">
        <f t="shared" si="10"/>
        <v>240</v>
      </c>
      <c r="Q7" s="3">
        <v>32</v>
      </c>
      <c r="R7" s="3">
        <f t="shared" si="11"/>
        <v>384</v>
      </c>
      <c r="S7" s="3">
        <f t="shared" si="12"/>
        <v>768</v>
      </c>
      <c r="T7" s="3">
        <v>9</v>
      </c>
      <c r="U7" s="3">
        <f t="shared" si="13"/>
        <v>108</v>
      </c>
      <c r="V7" s="3">
        <f t="shared" si="14"/>
        <v>216</v>
      </c>
      <c r="W7" s="3">
        <v>8</v>
      </c>
      <c r="X7" s="3">
        <f t="shared" si="15"/>
        <v>48</v>
      </c>
      <c r="Y7" s="3">
        <f t="shared" si="16"/>
        <v>96</v>
      </c>
      <c r="Z7" s="3">
        <f t="shared" si="17"/>
        <v>192</v>
      </c>
      <c r="AA7" s="3">
        <v>32</v>
      </c>
      <c r="AB7" s="3">
        <f t="shared" si="18"/>
        <v>384</v>
      </c>
      <c r="AC7" s="3">
        <f t="shared" si="19"/>
        <v>768</v>
      </c>
      <c r="AD7" s="3">
        <v>8</v>
      </c>
      <c r="AE7" s="3">
        <f t="shared" si="20"/>
        <v>96</v>
      </c>
      <c r="AF7" s="3">
        <f t="shared" si="21"/>
        <v>192</v>
      </c>
      <c r="AG7" s="3">
        <v>8</v>
      </c>
      <c r="AH7" s="3">
        <f t="shared" si="22"/>
        <v>96</v>
      </c>
      <c r="AI7" s="3">
        <f t="shared" si="23"/>
        <v>192</v>
      </c>
      <c r="AJ7" s="3"/>
    </row>
    <row r="8" spans="1:36" x14ac:dyDescent="0.35">
      <c r="A8" s="3"/>
      <c r="B8" s="3">
        <f t="shared" si="0"/>
        <v>0</v>
      </c>
      <c r="C8" s="3">
        <f t="shared" si="1"/>
        <v>0</v>
      </c>
      <c r="D8" s="3"/>
      <c r="E8" s="3">
        <f t="shared" si="2"/>
        <v>0</v>
      </c>
      <c r="F8" s="3">
        <f t="shared" si="3"/>
        <v>0</v>
      </c>
      <c r="G8" s="3"/>
      <c r="H8" s="3">
        <f t="shared" si="4"/>
        <v>0</v>
      </c>
      <c r="I8" s="3">
        <f t="shared" si="5"/>
        <v>0</v>
      </c>
      <c r="J8" s="7">
        <v>12</v>
      </c>
      <c r="K8" s="3">
        <f t="shared" si="6"/>
        <v>72</v>
      </c>
      <c r="L8" s="3">
        <f t="shared" si="7"/>
        <v>144</v>
      </c>
      <c r="M8" s="7">
        <f t="shared" si="8"/>
        <v>288</v>
      </c>
      <c r="N8" s="3">
        <v>15</v>
      </c>
      <c r="O8" s="3">
        <f t="shared" si="9"/>
        <v>180</v>
      </c>
      <c r="P8" s="3">
        <f t="shared" si="10"/>
        <v>360</v>
      </c>
      <c r="Q8" s="3"/>
      <c r="R8" s="3">
        <f t="shared" si="11"/>
        <v>0</v>
      </c>
      <c r="S8" s="3">
        <f t="shared" si="12"/>
        <v>0</v>
      </c>
      <c r="T8" s="3">
        <v>12</v>
      </c>
      <c r="U8" s="3">
        <f t="shared" si="13"/>
        <v>144</v>
      </c>
      <c r="V8" s="3">
        <f t="shared" si="14"/>
        <v>288</v>
      </c>
      <c r="W8" s="3">
        <v>12</v>
      </c>
      <c r="X8" s="3">
        <f t="shared" si="15"/>
        <v>72</v>
      </c>
      <c r="Y8" s="3">
        <f t="shared" si="16"/>
        <v>144</v>
      </c>
      <c r="Z8" s="3">
        <f t="shared" si="17"/>
        <v>288</v>
      </c>
      <c r="AA8" s="3">
        <v>64</v>
      </c>
      <c r="AB8" s="3">
        <f t="shared" si="18"/>
        <v>768</v>
      </c>
      <c r="AC8" s="3">
        <f t="shared" si="19"/>
        <v>1536</v>
      </c>
      <c r="AD8" s="3">
        <v>9</v>
      </c>
      <c r="AE8" s="3">
        <f t="shared" si="20"/>
        <v>108</v>
      </c>
      <c r="AF8" s="3">
        <f t="shared" si="21"/>
        <v>216</v>
      </c>
      <c r="AG8" s="3">
        <v>12</v>
      </c>
      <c r="AH8" s="3">
        <f t="shared" si="22"/>
        <v>144</v>
      </c>
      <c r="AI8" s="3">
        <f t="shared" si="23"/>
        <v>288</v>
      </c>
      <c r="AJ8" s="3"/>
    </row>
    <row r="9" spans="1:36" x14ac:dyDescent="0.35">
      <c r="A9" s="3"/>
      <c r="B9" s="3">
        <f t="shared" si="0"/>
        <v>0</v>
      </c>
      <c r="C9" s="3">
        <f t="shared" si="1"/>
        <v>0</v>
      </c>
      <c r="D9" s="3"/>
      <c r="E9" s="3">
        <f t="shared" si="2"/>
        <v>0</v>
      </c>
      <c r="F9" s="3">
        <f t="shared" si="3"/>
        <v>0</v>
      </c>
      <c r="G9" s="3"/>
      <c r="H9" s="3">
        <f t="shared" si="4"/>
        <v>0</v>
      </c>
      <c r="I9" s="3">
        <f t="shared" si="5"/>
        <v>0</v>
      </c>
      <c r="J9" s="7">
        <v>24</v>
      </c>
      <c r="K9" s="3">
        <f t="shared" si="6"/>
        <v>144</v>
      </c>
      <c r="L9" s="3">
        <f t="shared" si="7"/>
        <v>288</v>
      </c>
      <c r="M9" s="7">
        <f t="shared" si="8"/>
        <v>576</v>
      </c>
      <c r="N9" s="3">
        <v>30</v>
      </c>
      <c r="O9" s="3">
        <f t="shared" si="9"/>
        <v>360</v>
      </c>
      <c r="P9" s="3">
        <f t="shared" si="10"/>
        <v>720</v>
      </c>
      <c r="Q9" s="3"/>
      <c r="R9" s="3">
        <f t="shared" si="11"/>
        <v>0</v>
      </c>
      <c r="S9" s="3">
        <f t="shared" si="12"/>
        <v>0</v>
      </c>
      <c r="T9" s="3">
        <v>18</v>
      </c>
      <c r="U9" s="3">
        <f t="shared" si="13"/>
        <v>216</v>
      </c>
      <c r="V9" s="3">
        <f t="shared" si="14"/>
        <v>432</v>
      </c>
      <c r="W9" s="3">
        <v>16</v>
      </c>
      <c r="X9" s="3">
        <f t="shared" si="15"/>
        <v>96</v>
      </c>
      <c r="Y9" s="3">
        <f t="shared" si="16"/>
        <v>192</v>
      </c>
      <c r="Z9" s="3">
        <f t="shared" si="17"/>
        <v>384</v>
      </c>
      <c r="AA9" s="3"/>
      <c r="AB9" s="3">
        <f t="shared" si="18"/>
        <v>0</v>
      </c>
      <c r="AC9" s="3">
        <f t="shared" si="19"/>
        <v>0</v>
      </c>
      <c r="AD9" s="3">
        <v>12</v>
      </c>
      <c r="AE9" s="3">
        <f t="shared" si="20"/>
        <v>144</v>
      </c>
      <c r="AF9" s="3">
        <f t="shared" si="21"/>
        <v>288</v>
      </c>
      <c r="AG9" s="3">
        <v>16</v>
      </c>
      <c r="AH9" s="3">
        <f t="shared" si="22"/>
        <v>192</v>
      </c>
      <c r="AI9" s="3">
        <f t="shared" si="23"/>
        <v>384</v>
      </c>
      <c r="AJ9" s="3"/>
    </row>
    <row r="10" spans="1:36" x14ac:dyDescent="0.35">
      <c r="A10" s="3"/>
      <c r="B10" s="3">
        <f t="shared" si="0"/>
        <v>0</v>
      </c>
      <c r="C10" s="3">
        <f t="shared" si="1"/>
        <v>0</v>
      </c>
      <c r="D10" s="3"/>
      <c r="E10" s="3">
        <f t="shared" si="2"/>
        <v>0</v>
      </c>
      <c r="F10" s="3">
        <f t="shared" si="3"/>
        <v>0</v>
      </c>
      <c r="G10" s="3"/>
      <c r="H10" s="3">
        <f t="shared" si="4"/>
        <v>0</v>
      </c>
      <c r="I10" s="3">
        <f t="shared" si="5"/>
        <v>0</v>
      </c>
      <c r="J10" s="7"/>
      <c r="K10" s="3">
        <f t="shared" si="6"/>
        <v>0</v>
      </c>
      <c r="L10" s="3">
        <f t="shared" si="7"/>
        <v>0</v>
      </c>
      <c r="M10" s="7">
        <f t="shared" si="8"/>
        <v>0</v>
      </c>
      <c r="O10" s="3">
        <f t="shared" si="9"/>
        <v>0</v>
      </c>
      <c r="P10" s="3">
        <f t="shared" si="10"/>
        <v>0</v>
      </c>
      <c r="Q10" s="3"/>
      <c r="R10" s="3">
        <f t="shared" si="11"/>
        <v>0</v>
      </c>
      <c r="S10" s="3">
        <f t="shared" si="12"/>
        <v>0</v>
      </c>
      <c r="T10" s="3">
        <v>36</v>
      </c>
      <c r="U10" s="3">
        <f t="shared" si="13"/>
        <v>432</v>
      </c>
      <c r="V10" s="3">
        <f t="shared" si="14"/>
        <v>864</v>
      </c>
      <c r="W10" s="3">
        <v>24</v>
      </c>
      <c r="X10" s="3">
        <f t="shared" si="15"/>
        <v>144</v>
      </c>
      <c r="Y10" s="3">
        <f t="shared" si="16"/>
        <v>288</v>
      </c>
      <c r="Z10" s="3">
        <f t="shared" si="17"/>
        <v>576</v>
      </c>
      <c r="AA10" s="3"/>
      <c r="AB10" s="3">
        <f t="shared" si="18"/>
        <v>0</v>
      </c>
      <c r="AC10" s="3">
        <f t="shared" si="19"/>
        <v>0</v>
      </c>
      <c r="AD10" s="3">
        <v>18</v>
      </c>
      <c r="AE10" s="3">
        <f t="shared" si="20"/>
        <v>216</v>
      </c>
      <c r="AF10" s="3">
        <f t="shared" si="21"/>
        <v>432</v>
      </c>
      <c r="AG10" s="3">
        <v>24</v>
      </c>
      <c r="AH10" s="3">
        <f t="shared" si="22"/>
        <v>288</v>
      </c>
      <c r="AI10" s="3">
        <f t="shared" si="23"/>
        <v>576</v>
      </c>
      <c r="AJ10" s="3"/>
    </row>
    <row r="11" spans="1:36" x14ac:dyDescent="0.35">
      <c r="A11" s="3"/>
      <c r="B11" s="3">
        <f t="shared" si="0"/>
        <v>0</v>
      </c>
      <c r="C11" s="3">
        <f t="shared" si="1"/>
        <v>0</v>
      </c>
      <c r="D11" s="3"/>
      <c r="E11" s="3">
        <f t="shared" si="2"/>
        <v>0</v>
      </c>
      <c r="F11" s="3">
        <f t="shared" si="3"/>
        <v>0</v>
      </c>
      <c r="G11" s="3"/>
      <c r="H11" s="3">
        <f t="shared" si="4"/>
        <v>0</v>
      </c>
      <c r="I11" s="3">
        <f t="shared" si="5"/>
        <v>0</v>
      </c>
      <c r="J11" s="7"/>
      <c r="K11" s="3">
        <f t="shared" si="6"/>
        <v>0</v>
      </c>
      <c r="L11" s="3">
        <f t="shared" si="7"/>
        <v>0</v>
      </c>
      <c r="M11" s="7">
        <f t="shared" si="8"/>
        <v>0</v>
      </c>
      <c r="O11" s="3">
        <f t="shared" si="9"/>
        <v>0</v>
      </c>
      <c r="P11" s="3">
        <f t="shared" si="10"/>
        <v>0</v>
      </c>
      <c r="Q11" s="3"/>
      <c r="R11" s="3">
        <f t="shared" si="11"/>
        <v>0</v>
      </c>
      <c r="S11" s="3">
        <f t="shared" si="12"/>
        <v>0</v>
      </c>
      <c r="T11" s="3"/>
      <c r="U11" s="3">
        <f t="shared" si="13"/>
        <v>0</v>
      </c>
      <c r="V11" s="3">
        <f t="shared" si="14"/>
        <v>0</v>
      </c>
      <c r="W11" s="3">
        <v>48</v>
      </c>
      <c r="X11" s="3">
        <f t="shared" si="15"/>
        <v>288</v>
      </c>
      <c r="Y11" s="3">
        <f t="shared" si="16"/>
        <v>576</v>
      </c>
      <c r="Z11" s="3">
        <f t="shared" si="17"/>
        <v>1152</v>
      </c>
      <c r="AA11" s="3"/>
      <c r="AB11" s="3">
        <f t="shared" si="18"/>
        <v>0</v>
      </c>
      <c r="AC11" s="3">
        <f t="shared" si="19"/>
        <v>0</v>
      </c>
      <c r="AD11" s="3">
        <v>24</v>
      </c>
      <c r="AE11" s="3">
        <f t="shared" si="20"/>
        <v>288</v>
      </c>
      <c r="AF11" s="3">
        <f t="shared" si="21"/>
        <v>576</v>
      </c>
      <c r="AG11" s="3">
        <v>32</v>
      </c>
      <c r="AH11" s="3">
        <f t="shared" si="22"/>
        <v>384</v>
      </c>
      <c r="AI11" s="3">
        <f t="shared" si="23"/>
        <v>768</v>
      </c>
      <c r="AJ11" s="3"/>
    </row>
    <row r="12" spans="1:36" x14ac:dyDescent="0.35">
      <c r="A12" s="3"/>
      <c r="B12" s="3">
        <f t="shared" si="0"/>
        <v>0</v>
      </c>
      <c r="C12" s="3">
        <f t="shared" si="1"/>
        <v>0</v>
      </c>
      <c r="D12" s="3"/>
      <c r="E12" s="3">
        <f t="shared" si="2"/>
        <v>0</v>
      </c>
      <c r="F12" s="3">
        <f t="shared" si="3"/>
        <v>0</v>
      </c>
      <c r="G12" s="3"/>
      <c r="H12" s="3">
        <f t="shared" si="4"/>
        <v>0</v>
      </c>
      <c r="I12" s="3">
        <f t="shared" si="5"/>
        <v>0</v>
      </c>
      <c r="J12" s="7"/>
      <c r="K12" s="3">
        <f t="shared" si="6"/>
        <v>0</v>
      </c>
      <c r="L12" s="3">
        <f t="shared" si="7"/>
        <v>0</v>
      </c>
      <c r="M12" s="7">
        <f t="shared" si="8"/>
        <v>0</v>
      </c>
      <c r="O12" s="3">
        <f t="shared" si="9"/>
        <v>0</v>
      </c>
      <c r="P12" s="3">
        <f t="shared" si="10"/>
        <v>0</v>
      </c>
      <c r="Q12" s="3"/>
      <c r="R12" s="3">
        <f t="shared" si="11"/>
        <v>0</v>
      </c>
      <c r="S12" s="3">
        <f t="shared" si="12"/>
        <v>0</v>
      </c>
      <c r="T12" s="3"/>
      <c r="U12" s="3">
        <f t="shared" si="13"/>
        <v>0</v>
      </c>
      <c r="V12" s="3">
        <f t="shared" si="14"/>
        <v>0</v>
      </c>
      <c r="W12" s="3"/>
      <c r="X12" s="3">
        <f t="shared" si="15"/>
        <v>0</v>
      </c>
      <c r="Y12" s="3">
        <f t="shared" si="16"/>
        <v>0</v>
      </c>
      <c r="Z12" s="3">
        <f t="shared" si="17"/>
        <v>0</v>
      </c>
      <c r="AA12" s="3"/>
      <c r="AB12" s="3">
        <f t="shared" si="18"/>
        <v>0</v>
      </c>
      <c r="AC12" s="3">
        <f t="shared" si="19"/>
        <v>0</v>
      </c>
      <c r="AD12" s="3">
        <v>36</v>
      </c>
      <c r="AE12" s="3">
        <f t="shared" si="20"/>
        <v>432</v>
      </c>
      <c r="AF12" s="3">
        <f t="shared" si="21"/>
        <v>864</v>
      </c>
      <c r="AG12" s="3">
        <v>48</v>
      </c>
      <c r="AH12" s="3">
        <f t="shared" si="22"/>
        <v>576</v>
      </c>
      <c r="AI12" s="3">
        <f t="shared" si="23"/>
        <v>1152</v>
      </c>
      <c r="AJ12" s="3"/>
    </row>
    <row r="13" spans="1:36" x14ac:dyDescent="0.35">
      <c r="A13" s="3"/>
      <c r="B13" s="3">
        <f t="shared" si="0"/>
        <v>0</v>
      </c>
      <c r="C13" s="3">
        <f t="shared" si="1"/>
        <v>0</v>
      </c>
      <c r="D13" s="3"/>
      <c r="E13" s="3">
        <f t="shared" si="2"/>
        <v>0</v>
      </c>
      <c r="F13" s="3">
        <f t="shared" si="3"/>
        <v>0</v>
      </c>
      <c r="G13" s="3"/>
      <c r="H13" s="3">
        <f t="shared" si="4"/>
        <v>0</v>
      </c>
      <c r="I13" s="3">
        <f t="shared" si="5"/>
        <v>0</v>
      </c>
      <c r="J13" s="7"/>
      <c r="K13" s="3">
        <f t="shared" si="6"/>
        <v>0</v>
      </c>
      <c r="L13" s="3">
        <f t="shared" si="7"/>
        <v>0</v>
      </c>
      <c r="M13" s="7">
        <f t="shared" si="8"/>
        <v>0</v>
      </c>
      <c r="O13" s="3">
        <f t="shared" si="9"/>
        <v>0</v>
      </c>
      <c r="P13" s="3">
        <f t="shared" si="10"/>
        <v>0</v>
      </c>
      <c r="Q13" s="3"/>
      <c r="R13" s="3">
        <f t="shared" si="11"/>
        <v>0</v>
      </c>
      <c r="S13" s="3">
        <f t="shared" si="12"/>
        <v>0</v>
      </c>
      <c r="T13" s="3"/>
      <c r="U13" s="3">
        <f t="shared" si="13"/>
        <v>0</v>
      </c>
      <c r="V13" s="3">
        <f t="shared" si="14"/>
        <v>0</v>
      </c>
      <c r="W13" s="3"/>
      <c r="X13" s="3">
        <f t="shared" si="15"/>
        <v>0</v>
      </c>
      <c r="Y13" s="3">
        <f t="shared" si="16"/>
        <v>0</v>
      </c>
      <c r="Z13" s="3">
        <f t="shared" si="17"/>
        <v>0</v>
      </c>
      <c r="AA13" s="3"/>
      <c r="AB13" s="3">
        <f t="shared" si="18"/>
        <v>0</v>
      </c>
      <c r="AC13" s="3">
        <f t="shared" si="19"/>
        <v>0</v>
      </c>
      <c r="AD13" s="3">
        <v>72</v>
      </c>
      <c r="AE13" s="3">
        <f t="shared" si="20"/>
        <v>864</v>
      </c>
      <c r="AF13" s="3">
        <f t="shared" si="21"/>
        <v>1728</v>
      </c>
      <c r="AG13" s="3">
        <v>96</v>
      </c>
      <c r="AH13" s="3">
        <f t="shared" si="22"/>
        <v>1152</v>
      </c>
      <c r="AI13" s="3">
        <f t="shared" si="23"/>
        <v>2304</v>
      </c>
      <c r="AJ13" s="3"/>
    </row>
    <row r="14" spans="1:36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6" x14ac:dyDescent="0.35">
      <c r="X15" s="3"/>
    </row>
    <row r="16" spans="1:36" x14ac:dyDescent="0.35">
      <c r="X16" s="3"/>
    </row>
    <row r="17" spans="24:24" x14ac:dyDescent="0.35">
      <c r="X17" s="3"/>
    </row>
    <row r="18" spans="24:24" x14ac:dyDescent="0.35">
      <c r="X18" s="3"/>
    </row>
    <row r="19" spans="24:24" x14ac:dyDescent="0.35">
      <c r="X19" s="3"/>
    </row>
    <row r="20" spans="24:24" x14ac:dyDescent="0.35">
      <c r="X20" s="3"/>
    </row>
    <row r="21" spans="24:24" x14ac:dyDescent="0.35">
      <c r="X21" s="3"/>
    </row>
    <row r="22" spans="24:24" x14ac:dyDescent="0.35">
      <c r="X22" s="3"/>
    </row>
    <row r="23" spans="24:24" x14ac:dyDescent="0.35">
      <c r="X23" s="3"/>
    </row>
    <row r="24" spans="24:24" x14ac:dyDescent="0.35">
      <c r="X24" s="3"/>
    </row>
    <row r="25" spans="24:24" x14ac:dyDescent="0.35">
      <c r="X25" s="3"/>
    </row>
    <row r="26" spans="24:24" x14ac:dyDescent="0.35">
      <c r="X2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K3" sqref="K3"/>
    </sheetView>
  </sheetViews>
  <sheetFormatPr baseColWidth="10" defaultRowHeight="14.5" x14ac:dyDescent="0.35"/>
  <cols>
    <col min="5" max="5" width="13.08984375" bestFit="1" customWidth="1"/>
  </cols>
  <sheetData>
    <row r="1" spans="1:12" x14ac:dyDescent="0.35">
      <c r="B1" t="s">
        <v>516</v>
      </c>
      <c r="C1" t="s">
        <v>517</v>
      </c>
      <c r="D1" t="s">
        <v>518</v>
      </c>
      <c r="E1" t="s">
        <v>524</v>
      </c>
      <c r="F1" t="s">
        <v>521</v>
      </c>
      <c r="G1" t="s">
        <v>522</v>
      </c>
      <c r="I1" t="s">
        <v>532</v>
      </c>
      <c r="J1" t="s">
        <v>528</v>
      </c>
      <c r="K1" t="s">
        <v>529</v>
      </c>
      <c r="L1" t="s">
        <v>530</v>
      </c>
    </row>
    <row r="2" spans="1:12" x14ac:dyDescent="0.35">
      <c r="B2" s="7">
        <v>2.8</v>
      </c>
      <c r="C2" s="7">
        <v>3.7</v>
      </c>
      <c r="D2" s="7">
        <v>4.2</v>
      </c>
      <c r="E2" s="7">
        <v>5</v>
      </c>
      <c r="F2" s="7">
        <v>24</v>
      </c>
      <c r="G2" s="7">
        <v>1000</v>
      </c>
      <c r="I2" s="7">
        <v>2</v>
      </c>
      <c r="J2" s="7">
        <v>0.83</v>
      </c>
      <c r="K2" s="7">
        <v>1.77</v>
      </c>
      <c r="L2" s="7">
        <v>3</v>
      </c>
    </row>
    <row r="3" spans="1:12" x14ac:dyDescent="0.35">
      <c r="A3" t="s">
        <v>515</v>
      </c>
      <c r="B3" t="s">
        <v>516</v>
      </c>
      <c r="C3" t="s">
        <v>517</v>
      </c>
      <c r="D3" t="s">
        <v>518</v>
      </c>
      <c r="E3" t="s">
        <v>519</v>
      </c>
      <c r="F3" t="s">
        <v>520</v>
      </c>
      <c r="G3" t="s">
        <v>523</v>
      </c>
      <c r="I3" t="s">
        <v>525</v>
      </c>
      <c r="J3" t="s">
        <v>526</v>
      </c>
      <c r="K3" t="s">
        <v>527</v>
      </c>
      <c r="L3" t="s">
        <v>531</v>
      </c>
    </row>
    <row r="4" spans="1:12" x14ac:dyDescent="0.35">
      <c r="A4">
        <v>3</v>
      </c>
      <c r="B4">
        <f>$B$2*A4</f>
        <v>8.3999999999999986</v>
      </c>
      <c r="C4">
        <f>$C$2*A4</f>
        <v>11.100000000000001</v>
      </c>
      <c r="D4">
        <f>$D$2*A4</f>
        <v>12.600000000000001</v>
      </c>
      <c r="E4">
        <f>B4*$E$2</f>
        <v>41.999999999999993</v>
      </c>
      <c r="F4">
        <f>E4/$F$2</f>
        <v>1.7499999999999998</v>
      </c>
      <c r="G4">
        <f>ROUNDUP($G$2/($F$2*F4),0)</f>
        <v>24</v>
      </c>
    </row>
    <row r="5" spans="1:12" x14ac:dyDescent="0.35">
      <c r="A5">
        <v>4</v>
      </c>
      <c r="B5">
        <f>$B$2*A5</f>
        <v>11.2</v>
      </c>
      <c r="C5">
        <f>$C$2*A5</f>
        <v>14.8</v>
      </c>
      <c r="D5">
        <f>$D$2*A5</f>
        <v>16.8</v>
      </c>
      <c r="E5">
        <f>B5*$E$2</f>
        <v>56</v>
      </c>
      <c r="F5">
        <f>E5/$F$2</f>
        <v>2.3333333333333335</v>
      </c>
      <c r="G5">
        <f>ROUNDUP($G$2/($F$2*F5),0)</f>
        <v>18</v>
      </c>
    </row>
    <row r="6" spans="1:12" x14ac:dyDescent="0.35">
      <c r="A6">
        <v>6</v>
      </c>
      <c r="B6">
        <f>$B$2*A6</f>
        <v>16.799999999999997</v>
      </c>
      <c r="C6">
        <f>$C$2*A6</f>
        <v>22.200000000000003</v>
      </c>
      <c r="D6">
        <f>$D$2*A6</f>
        <v>25.200000000000003</v>
      </c>
      <c r="E6">
        <f>B6*$E$2</f>
        <v>83.999999999999986</v>
      </c>
      <c r="F6">
        <f>E6/$F$2</f>
        <v>3.4999999999999996</v>
      </c>
      <c r="G6">
        <f>ROUNDUP($G$2/($F$2*F6),0)</f>
        <v>12</v>
      </c>
    </row>
    <row r="7" spans="1:12" x14ac:dyDescent="0.35">
      <c r="A7">
        <v>8</v>
      </c>
      <c r="B7">
        <f t="shared" ref="B7:B13" si="0">$B$2*A7</f>
        <v>22.4</v>
      </c>
      <c r="C7">
        <f t="shared" ref="C7:C13" si="1">$C$2*A7</f>
        <v>29.6</v>
      </c>
      <c r="D7">
        <f t="shared" ref="D7:D13" si="2">$D$2*A7</f>
        <v>33.6</v>
      </c>
      <c r="E7">
        <f t="shared" ref="E7:E13" si="3">B7*$E$2</f>
        <v>112</v>
      </c>
      <c r="F7">
        <f t="shared" ref="F7:F13" si="4">E7/$F$2</f>
        <v>4.666666666666667</v>
      </c>
      <c r="G7">
        <f t="shared" ref="G7:G13" si="5">ROUNDUP($G$2/($F$2*F7),0)</f>
        <v>9</v>
      </c>
    </row>
    <row r="8" spans="1:12" x14ac:dyDescent="0.35">
      <c r="A8">
        <v>9</v>
      </c>
      <c r="B8">
        <f t="shared" ref="B8" si="6">$B$2*A8</f>
        <v>25.2</v>
      </c>
      <c r="C8">
        <f t="shared" ref="C8" si="7">$C$2*A8</f>
        <v>33.300000000000004</v>
      </c>
      <c r="D8">
        <f t="shared" ref="D8" si="8">$D$2*A8</f>
        <v>37.800000000000004</v>
      </c>
      <c r="E8">
        <f t="shared" ref="E8" si="9">B8*$E$2</f>
        <v>126</v>
      </c>
      <c r="F8">
        <f t="shared" si="4"/>
        <v>5.25</v>
      </c>
      <c r="G8">
        <f t="shared" si="5"/>
        <v>8</v>
      </c>
      <c r="I8">
        <v>1</v>
      </c>
      <c r="J8">
        <f>I8*$I$2*G8</f>
        <v>16</v>
      </c>
      <c r="K8">
        <f t="shared" ref="K8:K9" si="10">I8*G8</f>
        <v>8</v>
      </c>
      <c r="L8">
        <f t="shared" ref="L8:L9" si="11">J8*$J$2+K8*$K$2+G8*$L$2</f>
        <v>51.44</v>
      </c>
    </row>
    <row r="9" spans="1:12" x14ac:dyDescent="0.35">
      <c r="A9">
        <v>10</v>
      </c>
      <c r="B9">
        <f t="shared" si="0"/>
        <v>28</v>
      </c>
      <c r="C9">
        <f t="shared" si="1"/>
        <v>37</v>
      </c>
      <c r="D9">
        <f t="shared" si="2"/>
        <v>42</v>
      </c>
      <c r="E9">
        <f t="shared" si="3"/>
        <v>140</v>
      </c>
      <c r="F9">
        <f t="shared" si="4"/>
        <v>5.833333333333333</v>
      </c>
      <c r="G9">
        <f t="shared" si="5"/>
        <v>8</v>
      </c>
      <c r="I9">
        <v>1</v>
      </c>
      <c r="J9">
        <f t="shared" ref="J9:J12" si="12">I9*$I$2*G9</f>
        <v>16</v>
      </c>
      <c r="K9">
        <f t="shared" si="10"/>
        <v>8</v>
      </c>
      <c r="L9">
        <f t="shared" si="11"/>
        <v>51.44</v>
      </c>
    </row>
    <row r="10" spans="1:12" x14ac:dyDescent="0.35">
      <c r="A10">
        <v>12</v>
      </c>
      <c r="B10">
        <f t="shared" si="0"/>
        <v>33.599999999999994</v>
      </c>
      <c r="C10">
        <f t="shared" si="1"/>
        <v>44.400000000000006</v>
      </c>
      <c r="D10">
        <f t="shared" si="2"/>
        <v>50.400000000000006</v>
      </c>
      <c r="E10">
        <f t="shared" si="3"/>
        <v>167.99999999999997</v>
      </c>
      <c r="F10">
        <f t="shared" si="4"/>
        <v>6.9999999999999991</v>
      </c>
      <c r="G10">
        <f t="shared" si="5"/>
        <v>6</v>
      </c>
      <c r="I10">
        <v>1</v>
      </c>
      <c r="J10">
        <f t="shared" si="12"/>
        <v>12</v>
      </c>
      <c r="K10">
        <f>I10*G10</f>
        <v>6</v>
      </c>
      <c r="L10">
        <f>J10*$J$2+K10*$K$2+G10*$L$2</f>
        <v>38.58</v>
      </c>
    </row>
    <row r="11" spans="1:12" x14ac:dyDescent="0.35">
      <c r="A11">
        <v>16</v>
      </c>
      <c r="B11">
        <f t="shared" si="0"/>
        <v>44.8</v>
      </c>
      <c r="C11">
        <f t="shared" si="1"/>
        <v>59.2</v>
      </c>
      <c r="D11">
        <f t="shared" si="2"/>
        <v>67.2</v>
      </c>
      <c r="E11">
        <f t="shared" si="3"/>
        <v>224</v>
      </c>
      <c r="F11">
        <f t="shared" si="4"/>
        <v>9.3333333333333339</v>
      </c>
      <c r="G11">
        <f t="shared" si="5"/>
        <v>5</v>
      </c>
      <c r="I11">
        <v>1</v>
      </c>
      <c r="J11">
        <f t="shared" si="12"/>
        <v>10</v>
      </c>
      <c r="K11">
        <f t="shared" ref="K11:K12" si="13">I11*G11</f>
        <v>5</v>
      </c>
      <c r="L11">
        <f t="shared" ref="L11:L12" si="14">J11*$J$2+K11*$K$2+G11*$L$2</f>
        <v>32.15</v>
      </c>
    </row>
    <row r="12" spans="1:12" x14ac:dyDescent="0.35">
      <c r="A12">
        <v>20</v>
      </c>
      <c r="B12">
        <f t="shared" si="0"/>
        <v>56</v>
      </c>
      <c r="C12">
        <f t="shared" si="1"/>
        <v>74</v>
      </c>
      <c r="D12">
        <f t="shared" si="2"/>
        <v>84</v>
      </c>
      <c r="E12">
        <f t="shared" si="3"/>
        <v>280</v>
      </c>
      <c r="F12">
        <f t="shared" si="4"/>
        <v>11.666666666666666</v>
      </c>
      <c r="G12">
        <f t="shared" si="5"/>
        <v>4</v>
      </c>
      <c r="I12">
        <v>1</v>
      </c>
      <c r="J12">
        <f t="shared" si="12"/>
        <v>8</v>
      </c>
      <c r="K12">
        <f t="shared" si="13"/>
        <v>4</v>
      </c>
      <c r="L12">
        <f t="shared" si="14"/>
        <v>25.72</v>
      </c>
    </row>
    <row r="13" spans="1:12" x14ac:dyDescent="0.35">
      <c r="A13">
        <v>24</v>
      </c>
      <c r="B13">
        <f t="shared" si="0"/>
        <v>67.199999999999989</v>
      </c>
      <c r="C13">
        <f t="shared" si="1"/>
        <v>88.800000000000011</v>
      </c>
      <c r="D13">
        <f t="shared" si="2"/>
        <v>100.80000000000001</v>
      </c>
      <c r="E13">
        <f t="shared" si="3"/>
        <v>335.99999999999994</v>
      </c>
      <c r="F13">
        <f t="shared" si="4"/>
        <v>13.999999999999998</v>
      </c>
      <c r="G13">
        <f t="shared" si="5"/>
        <v>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8"/>
  <sheetViews>
    <sheetView workbookViewId="0">
      <selection activeCell="J8" sqref="J8"/>
    </sheetView>
  </sheetViews>
  <sheetFormatPr baseColWidth="10" defaultRowHeight="14.5" x14ac:dyDescent="0.35"/>
  <cols>
    <col min="1" max="1" width="22.26953125" bestFit="1" customWidth="1"/>
    <col min="2" max="2" width="31.1796875" bestFit="1" customWidth="1"/>
    <col min="3" max="3" width="8.81640625" bestFit="1" customWidth="1"/>
    <col min="4" max="4" width="11" style="2" bestFit="1" customWidth="1"/>
    <col min="5" max="5" width="8.54296875" style="1" bestFit="1" customWidth="1"/>
    <col min="6" max="6" width="8" style="1" bestFit="1" customWidth="1"/>
    <col min="7" max="7" width="18" bestFit="1" customWidth="1"/>
    <col min="9" max="9" width="8.1796875" bestFit="1" customWidth="1"/>
    <col min="10" max="10" width="12.453125" bestFit="1" customWidth="1"/>
  </cols>
  <sheetData>
    <row r="1" spans="1:10" x14ac:dyDescent="0.35">
      <c r="A1" t="s">
        <v>506</v>
      </c>
      <c r="B1">
        <f>(1/2)*E2*E3*E3*E5</f>
        <v>290400</v>
      </c>
      <c r="D1" s="20" t="s">
        <v>502</v>
      </c>
      <c r="E1" s="21">
        <v>28</v>
      </c>
    </row>
    <row r="2" spans="1:10" x14ac:dyDescent="0.35">
      <c r="A2" t="s">
        <v>509</v>
      </c>
      <c r="B2">
        <f>B1/E4/E1</f>
        <v>1037.1428571428571</v>
      </c>
      <c r="D2" s="22" t="s">
        <v>503</v>
      </c>
      <c r="E2" s="23">
        <v>1500</v>
      </c>
    </row>
    <row r="3" spans="1:10" ht="15" thickBot="1" x14ac:dyDescent="0.4">
      <c r="D3" s="22" t="s">
        <v>504</v>
      </c>
      <c r="E3" s="23">
        <v>22</v>
      </c>
    </row>
    <row r="4" spans="1:10" ht="15" thickBot="1" x14ac:dyDescent="0.4">
      <c r="A4" s="18" t="s">
        <v>507</v>
      </c>
      <c r="B4" s="19">
        <f>(1/2)*B1/E1</f>
        <v>5185.7142857142853</v>
      </c>
      <c r="D4" s="22" t="s">
        <v>505</v>
      </c>
      <c r="E4" s="23">
        <v>10</v>
      </c>
    </row>
    <row r="5" spans="1:10" ht="15" thickBot="1" x14ac:dyDescent="0.4">
      <c r="D5" s="24" t="s">
        <v>508</v>
      </c>
      <c r="E5" s="25">
        <v>0.8</v>
      </c>
    </row>
    <row r="6" spans="1:10" x14ac:dyDescent="0.35">
      <c r="A6" t="s">
        <v>238</v>
      </c>
      <c r="B6" t="s">
        <v>237</v>
      </c>
      <c r="C6" t="s">
        <v>236</v>
      </c>
      <c r="D6" s="2" t="s">
        <v>310</v>
      </c>
      <c r="E6" s="1" t="s">
        <v>235</v>
      </c>
      <c r="F6" s="1" t="s">
        <v>234</v>
      </c>
      <c r="G6" t="s">
        <v>233</v>
      </c>
      <c r="H6" t="s">
        <v>232</v>
      </c>
      <c r="I6" t="s">
        <v>231</v>
      </c>
      <c r="J6" t="s">
        <v>230</v>
      </c>
    </row>
    <row r="7" spans="1:10" x14ac:dyDescent="0.35">
      <c r="A7" t="s">
        <v>256</v>
      </c>
      <c r="B7" t="s">
        <v>1</v>
      </c>
      <c r="C7">
        <v>1000</v>
      </c>
      <c r="D7">
        <v>6.7664299999999997</v>
      </c>
      <c r="E7">
        <v>450</v>
      </c>
      <c r="F7">
        <v>3</v>
      </c>
      <c r="G7" t="s">
        <v>254</v>
      </c>
      <c r="H7">
        <f t="shared" ref="H7:H70" si="0">D7/(E7*F7)</f>
        <v>5.0121703703703705E-3</v>
      </c>
      <c r="I7">
        <f t="shared" ref="I7:I70" si="1">ROUNDUP($B$4/E7,0)</f>
        <v>12</v>
      </c>
      <c r="J7" s="2">
        <f t="shared" ref="J7:J70" si="2">I7*D7</f>
        <v>81.197159999999997</v>
      </c>
    </row>
    <row r="8" spans="1:10" x14ac:dyDescent="0.35">
      <c r="A8" t="s">
        <v>253</v>
      </c>
      <c r="B8" t="s">
        <v>1</v>
      </c>
      <c r="C8">
        <v>990</v>
      </c>
      <c r="D8">
        <v>6.37819</v>
      </c>
      <c r="E8">
        <v>400</v>
      </c>
      <c r="F8">
        <v>3</v>
      </c>
      <c r="G8" t="s">
        <v>254</v>
      </c>
      <c r="H8">
        <f t="shared" si="0"/>
        <v>5.3151583333333335E-3</v>
      </c>
      <c r="I8">
        <f t="shared" si="1"/>
        <v>13</v>
      </c>
      <c r="J8" s="2">
        <f t="shared" si="2"/>
        <v>82.916470000000004</v>
      </c>
    </row>
    <row r="9" spans="1:10" x14ac:dyDescent="0.35">
      <c r="A9" t="s">
        <v>294</v>
      </c>
      <c r="B9" t="s">
        <v>139</v>
      </c>
      <c r="C9">
        <v>17</v>
      </c>
      <c r="D9">
        <v>39.0456</v>
      </c>
      <c r="E9">
        <v>3000</v>
      </c>
      <c r="F9">
        <v>2.7</v>
      </c>
      <c r="G9" t="s">
        <v>295</v>
      </c>
      <c r="H9">
        <f t="shared" si="0"/>
        <v>4.820444444444444E-3</v>
      </c>
      <c r="I9">
        <f t="shared" si="1"/>
        <v>2</v>
      </c>
      <c r="J9" s="2">
        <f t="shared" si="2"/>
        <v>78.091200000000001</v>
      </c>
    </row>
    <row r="10" spans="1:10" x14ac:dyDescent="0.35">
      <c r="A10" t="s">
        <v>457</v>
      </c>
      <c r="B10" t="s">
        <v>39</v>
      </c>
      <c r="C10">
        <v>4818</v>
      </c>
      <c r="D10">
        <v>6.8152299999999997</v>
      </c>
      <c r="E10">
        <v>400</v>
      </c>
      <c r="F10">
        <v>2.7</v>
      </c>
      <c r="G10" t="s">
        <v>258</v>
      </c>
      <c r="H10">
        <f t="shared" si="0"/>
        <v>6.3103981481481474E-3</v>
      </c>
      <c r="I10">
        <f t="shared" si="1"/>
        <v>13</v>
      </c>
      <c r="J10" s="2">
        <f t="shared" si="2"/>
        <v>88.597989999999996</v>
      </c>
    </row>
    <row r="11" spans="1:10" x14ac:dyDescent="0.35">
      <c r="A11" t="s">
        <v>210</v>
      </c>
      <c r="B11" t="s">
        <v>1</v>
      </c>
      <c r="C11">
        <v>200</v>
      </c>
      <c r="D11">
        <v>41.184199999999997</v>
      </c>
      <c r="E11">
        <v>3000</v>
      </c>
      <c r="F11">
        <v>2.7</v>
      </c>
      <c r="G11" t="s">
        <v>297</v>
      </c>
      <c r="H11">
        <f t="shared" si="0"/>
        <v>5.0844691358024685E-3</v>
      </c>
      <c r="I11">
        <f t="shared" si="1"/>
        <v>2</v>
      </c>
      <c r="J11" s="2">
        <f t="shared" si="2"/>
        <v>82.368399999999994</v>
      </c>
    </row>
    <row r="12" spans="1:10" x14ac:dyDescent="0.35">
      <c r="A12" t="s">
        <v>228</v>
      </c>
      <c r="B12" t="s">
        <v>139</v>
      </c>
      <c r="C12">
        <v>375</v>
      </c>
      <c r="D12">
        <v>6.8884400000000001</v>
      </c>
      <c r="E12">
        <v>400</v>
      </c>
      <c r="F12">
        <v>2.7</v>
      </c>
      <c r="G12" t="s">
        <v>260</v>
      </c>
      <c r="H12">
        <f t="shared" si="0"/>
        <v>6.3781851851851855E-3</v>
      </c>
      <c r="I12">
        <f t="shared" si="1"/>
        <v>13</v>
      </c>
      <c r="J12" s="2">
        <f t="shared" si="2"/>
        <v>89.549720000000008</v>
      </c>
    </row>
    <row r="13" spans="1:10" x14ac:dyDescent="0.35">
      <c r="A13" t="s">
        <v>250</v>
      </c>
      <c r="B13" t="s">
        <v>1</v>
      </c>
      <c r="C13">
        <v>1000</v>
      </c>
      <c r="D13">
        <v>6.1008800000000001</v>
      </c>
      <c r="E13">
        <v>350</v>
      </c>
      <c r="F13">
        <v>3</v>
      </c>
      <c r="G13" t="s">
        <v>251</v>
      </c>
      <c r="H13">
        <f t="shared" si="0"/>
        <v>5.8103619047619052E-3</v>
      </c>
      <c r="I13">
        <f t="shared" si="1"/>
        <v>15</v>
      </c>
      <c r="J13" s="2">
        <f t="shared" si="2"/>
        <v>91.513199999999998</v>
      </c>
    </row>
    <row r="14" spans="1:10" x14ac:dyDescent="0.35">
      <c r="A14" t="s">
        <v>205</v>
      </c>
      <c r="B14" t="s">
        <v>125</v>
      </c>
      <c r="C14">
        <v>561</v>
      </c>
      <c r="D14">
        <v>47.5107</v>
      </c>
      <c r="E14">
        <v>3000</v>
      </c>
      <c r="F14">
        <v>2.7</v>
      </c>
      <c r="G14" t="s">
        <v>298</v>
      </c>
      <c r="H14">
        <f t="shared" si="0"/>
        <v>5.8655185185185182E-3</v>
      </c>
      <c r="I14">
        <f t="shared" si="1"/>
        <v>2</v>
      </c>
      <c r="J14" s="2">
        <f t="shared" si="2"/>
        <v>95.0214</v>
      </c>
    </row>
    <row r="15" spans="1:10" x14ac:dyDescent="0.35">
      <c r="A15" t="s">
        <v>453</v>
      </c>
      <c r="B15" t="s">
        <v>39</v>
      </c>
      <c r="C15">
        <v>595</v>
      </c>
      <c r="D15">
        <v>6.0198999999999998</v>
      </c>
      <c r="E15">
        <v>300</v>
      </c>
      <c r="F15">
        <v>2.7</v>
      </c>
      <c r="G15" t="s">
        <v>249</v>
      </c>
      <c r="H15">
        <f t="shared" si="0"/>
        <v>7.4319753086419752E-3</v>
      </c>
      <c r="I15">
        <f t="shared" si="1"/>
        <v>18</v>
      </c>
      <c r="J15" s="2">
        <f t="shared" si="2"/>
        <v>108.3582</v>
      </c>
    </row>
    <row r="16" spans="1:10" x14ac:dyDescent="0.35">
      <c r="A16" t="s">
        <v>229</v>
      </c>
      <c r="B16" t="s">
        <v>39</v>
      </c>
      <c r="C16">
        <v>40</v>
      </c>
      <c r="D16">
        <v>6.1008800000000001</v>
      </c>
      <c r="E16">
        <v>300</v>
      </c>
      <c r="F16">
        <v>2.5</v>
      </c>
      <c r="G16" t="s">
        <v>252</v>
      </c>
      <c r="H16">
        <f t="shared" si="0"/>
        <v>8.134506666666666E-3</v>
      </c>
      <c r="I16">
        <f t="shared" si="1"/>
        <v>18</v>
      </c>
      <c r="J16" s="2">
        <f t="shared" si="2"/>
        <v>109.81584000000001</v>
      </c>
    </row>
    <row r="17" spans="1:10" x14ac:dyDescent="0.35">
      <c r="A17" t="s">
        <v>227</v>
      </c>
      <c r="B17" t="s">
        <v>125</v>
      </c>
      <c r="C17">
        <v>886</v>
      </c>
      <c r="D17">
        <v>7.2174199999999997</v>
      </c>
      <c r="E17">
        <v>360</v>
      </c>
      <c r="F17">
        <v>2.7</v>
      </c>
      <c r="G17" t="s">
        <v>258</v>
      </c>
      <c r="H17">
        <f t="shared" si="0"/>
        <v>7.4253292181069947E-3</v>
      </c>
      <c r="I17">
        <f t="shared" si="1"/>
        <v>15</v>
      </c>
      <c r="J17" s="2">
        <f t="shared" si="2"/>
        <v>108.26129999999999</v>
      </c>
    </row>
    <row r="18" spans="1:10" x14ac:dyDescent="0.35">
      <c r="A18" t="s">
        <v>226</v>
      </c>
      <c r="B18" t="s">
        <v>139</v>
      </c>
      <c r="C18">
        <v>130</v>
      </c>
      <c r="D18">
        <v>8.7408900000000003</v>
      </c>
      <c r="E18">
        <v>400</v>
      </c>
      <c r="F18">
        <v>2.7</v>
      </c>
      <c r="G18" t="s">
        <v>264</v>
      </c>
      <c r="H18">
        <f t="shared" si="0"/>
        <v>8.0934166666666672E-3</v>
      </c>
      <c r="I18">
        <f t="shared" si="1"/>
        <v>13</v>
      </c>
      <c r="J18" s="2">
        <f t="shared" si="2"/>
        <v>113.63157000000001</v>
      </c>
    </row>
    <row r="19" spans="1:10" x14ac:dyDescent="0.35">
      <c r="A19" t="s">
        <v>201</v>
      </c>
      <c r="B19" t="s">
        <v>39</v>
      </c>
      <c r="C19">
        <v>3</v>
      </c>
      <c r="D19">
        <v>54.651400000000002</v>
      </c>
      <c r="E19">
        <v>3000</v>
      </c>
      <c r="F19">
        <v>2.7</v>
      </c>
      <c r="G19" t="s">
        <v>299</v>
      </c>
      <c r="H19">
        <f t="shared" si="0"/>
        <v>6.7470864197530858E-3</v>
      </c>
      <c r="I19">
        <f t="shared" si="1"/>
        <v>2</v>
      </c>
      <c r="J19" s="2">
        <f t="shared" si="2"/>
        <v>109.3028</v>
      </c>
    </row>
    <row r="20" spans="1:10" x14ac:dyDescent="0.35">
      <c r="A20" t="s">
        <v>196</v>
      </c>
      <c r="B20" t="s">
        <v>39</v>
      </c>
      <c r="C20">
        <v>0</v>
      </c>
      <c r="D20">
        <v>57.237499999999997</v>
      </c>
      <c r="E20">
        <v>3000</v>
      </c>
      <c r="F20">
        <v>2.7</v>
      </c>
      <c r="G20" t="s">
        <v>299</v>
      </c>
      <c r="H20">
        <f t="shared" si="0"/>
        <v>7.0663580246913566E-3</v>
      </c>
      <c r="I20">
        <f t="shared" si="1"/>
        <v>2</v>
      </c>
      <c r="J20" s="2">
        <f t="shared" si="2"/>
        <v>114.47499999999999</v>
      </c>
    </row>
    <row r="21" spans="1:10" x14ac:dyDescent="0.35">
      <c r="A21" t="s">
        <v>225</v>
      </c>
      <c r="B21" t="s">
        <v>139</v>
      </c>
      <c r="C21">
        <v>338</v>
      </c>
      <c r="D21">
        <v>5.4082600000000003</v>
      </c>
      <c r="E21">
        <v>200</v>
      </c>
      <c r="F21">
        <v>2.7</v>
      </c>
      <c r="G21" t="s">
        <v>243</v>
      </c>
      <c r="H21">
        <f t="shared" si="0"/>
        <v>1.0015296296296296E-2</v>
      </c>
      <c r="I21">
        <f t="shared" si="1"/>
        <v>26</v>
      </c>
      <c r="J21" s="2">
        <f t="shared" si="2"/>
        <v>140.61476000000002</v>
      </c>
    </row>
    <row r="22" spans="1:10" x14ac:dyDescent="0.35">
      <c r="A22" t="s">
        <v>223</v>
      </c>
      <c r="B22" t="s">
        <v>1</v>
      </c>
      <c r="C22">
        <v>60</v>
      </c>
      <c r="D22">
        <v>29.955300000000001</v>
      </c>
      <c r="E22">
        <v>1200</v>
      </c>
      <c r="F22">
        <v>2.7</v>
      </c>
      <c r="G22" t="s">
        <v>285</v>
      </c>
      <c r="H22">
        <f t="shared" si="0"/>
        <v>9.245462962962964E-3</v>
      </c>
      <c r="I22">
        <f t="shared" si="1"/>
        <v>5</v>
      </c>
      <c r="J22" s="2">
        <f t="shared" si="2"/>
        <v>149.7765</v>
      </c>
    </row>
    <row r="23" spans="1:10" x14ac:dyDescent="0.35">
      <c r="A23" t="s">
        <v>209</v>
      </c>
      <c r="B23" t="s">
        <v>130</v>
      </c>
      <c r="C23">
        <v>0</v>
      </c>
      <c r="D23">
        <v>20.690629999999999</v>
      </c>
      <c r="E23">
        <v>800</v>
      </c>
      <c r="F23">
        <v>2.2999999999999998</v>
      </c>
      <c r="G23" t="s">
        <v>240</v>
      </c>
      <c r="H23">
        <f t="shared" si="0"/>
        <v>1.1244907608695653E-2</v>
      </c>
      <c r="I23">
        <f t="shared" si="1"/>
        <v>7</v>
      </c>
      <c r="J23" s="2">
        <f t="shared" si="2"/>
        <v>144.83440999999999</v>
      </c>
    </row>
    <row r="24" spans="1:10" x14ac:dyDescent="0.35">
      <c r="A24" t="s">
        <v>219</v>
      </c>
      <c r="B24" t="s">
        <v>139</v>
      </c>
      <c r="C24">
        <v>27</v>
      </c>
      <c r="D24">
        <v>6.5556700000000001</v>
      </c>
      <c r="E24">
        <v>220</v>
      </c>
      <c r="F24">
        <v>2.7</v>
      </c>
      <c r="G24" t="s">
        <v>255</v>
      </c>
      <c r="H24">
        <f t="shared" si="0"/>
        <v>1.1036481481481482E-2</v>
      </c>
      <c r="I24">
        <f t="shared" si="1"/>
        <v>24</v>
      </c>
      <c r="J24" s="2">
        <f t="shared" si="2"/>
        <v>157.33608000000001</v>
      </c>
    </row>
    <row r="25" spans="1:10" x14ac:dyDescent="0.35">
      <c r="A25" t="s">
        <v>308</v>
      </c>
      <c r="B25" t="s">
        <v>130</v>
      </c>
      <c r="C25">
        <v>0</v>
      </c>
      <c r="D25">
        <v>3.4621900000000001</v>
      </c>
      <c r="E25">
        <v>120</v>
      </c>
      <c r="F25">
        <v>2.2999999999999998</v>
      </c>
      <c r="G25" t="s">
        <v>309</v>
      </c>
      <c r="H25">
        <f t="shared" si="0"/>
        <v>1.2544166666666667E-2</v>
      </c>
      <c r="I25">
        <f t="shared" si="1"/>
        <v>44</v>
      </c>
      <c r="J25" s="2">
        <f t="shared" si="2"/>
        <v>152.33636000000001</v>
      </c>
    </row>
    <row r="26" spans="1:10" x14ac:dyDescent="0.35">
      <c r="A26" t="s">
        <v>287</v>
      </c>
      <c r="B26" t="s">
        <v>1</v>
      </c>
      <c r="C26">
        <v>60</v>
      </c>
      <c r="D26">
        <v>33.3108</v>
      </c>
      <c r="E26">
        <v>1500</v>
      </c>
      <c r="F26">
        <v>2.7</v>
      </c>
      <c r="G26" t="s">
        <v>288</v>
      </c>
      <c r="H26">
        <f t="shared" si="0"/>
        <v>8.2248888888888875E-3</v>
      </c>
      <c r="I26">
        <f t="shared" si="1"/>
        <v>4</v>
      </c>
      <c r="J26" s="2">
        <f t="shared" si="2"/>
        <v>133.2432</v>
      </c>
    </row>
    <row r="27" spans="1:10" x14ac:dyDescent="0.35">
      <c r="A27" t="s">
        <v>224</v>
      </c>
      <c r="B27" t="s">
        <v>1</v>
      </c>
      <c r="C27">
        <v>1490</v>
      </c>
      <c r="D27">
        <v>3.5640200000000002</v>
      </c>
      <c r="E27">
        <v>120</v>
      </c>
      <c r="F27">
        <v>2.7</v>
      </c>
      <c r="G27" t="s">
        <v>242</v>
      </c>
      <c r="H27">
        <f t="shared" si="0"/>
        <v>1.1000061728395061E-2</v>
      </c>
      <c r="I27">
        <f t="shared" si="1"/>
        <v>44</v>
      </c>
      <c r="J27" s="2">
        <f t="shared" si="2"/>
        <v>156.81688</v>
      </c>
    </row>
    <row r="28" spans="1:10" x14ac:dyDescent="0.35">
      <c r="A28" t="s">
        <v>380</v>
      </c>
      <c r="B28" t="s">
        <v>1</v>
      </c>
      <c r="C28">
        <v>1490</v>
      </c>
      <c r="D28">
        <v>2.3072400000000002</v>
      </c>
      <c r="E28">
        <v>75</v>
      </c>
      <c r="F28">
        <v>2.7</v>
      </c>
      <c r="G28" t="s">
        <v>381</v>
      </c>
      <c r="H28">
        <f t="shared" si="0"/>
        <v>1.1393777777777779E-2</v>
      </c>
      <c r="I28">
        <f t="shared" si="1"/>
        <v>70</v>
      </c>
      <c r="J28" s="2">
        <f t="shared" si="2"/>
        <v>161.5068</v>
      </c>
    </row>
    <row r="29" spans="1:10" x14ac:dyDescent="0.35">
      <c r="A29" t="s">
        <v>460</v>
      </c>
      <c r="B29" t="s">
        <v>139</v>
      </c>
      <c r="C29">
        <v>0</v>
      </c>
      <c r="D29">
        <v>8.6895000000000007</v>
      </c>
      <c r="E29">
        <v>300</v>
      </c>
      <c r="F29">
        <v>2.7</v>
      </c>
      <c r="G29" t="s">
        <v>55</v>
      </c>
      <c r="H29">
        <f t="shared" si="0"/>
        <v>1.0727777777777779E-2</v>
      </c>
      <c r="I29">
        <f t="shared" si="1"/>
        <v>18</v>
      </c>
      <c r="J29" s="2">
        <f t="shared" si="2"/>
        <v>156.411</v>
      </c>
    </row>
    <row r="30" spans="1:10" x14ac:dyDescent="0.35">
      <c r="A30" t="s">
        <v>239</v>
      </c>
      <c r="B30" t="s">
        <v>1</v>
      </c>
      <c r="C30">
        <v>0</v>
      </c>
      <c r="D30">
        <v>3.1680199999999998</v>
      </c>
      <c r="E30">
        <v>100</v>
      </c>
      <c r="F30">
        <v>2.7</v>
      </c>
      <c r="G30" t="s">
        <v>240</v>
      </c>
      <c r="H30">
        <f t="shared" si="0"/>
        <v>1.1733407407407406E-2</v>
      </c>
      <c r="I30">
        <f t="shared" si="1"/>
        <v>52</v>
      </c>
      <c r="J30" s="2">
        <f t="shared" si="2"/>
        <v>164.73703999999998</v>
      </c>
    </row>
    <row r="31" spans="1:10" x14ac:dyDescent="0.35">
      <c r="A31" t="s">
        <v>241</v>
      </c>
      <c r="B31" t="s">
        <v>1</v>
      </c>
      <c r="C31">
        <v>1000</v>
      </c>
      <c r="D31">
        <v>3.1680199999999998</v>
      </c>
      <c r="E31">
        <v>100</v>
      </c>
      <c r="F31">
        <v>2.7</v>
      </c>
      <c r="G31" t="s">
        <v>240</v>
      </c>
      <c r="H31">
        <f t="shared" si="0"/>
        <v>1.1733407407407406E-2</v>
      </c>
      <c r="I31">
        <f t="shared" si="1"/>
        <v>52</v>
      </c>
      <c r="J31" s="2">
        <f t="shared" si="2"/>
        <v>164.73703999999998</v>
      </c>
    </row>
    <row r="32" spans="1:10" x14ac:dyDescent="0.35">
      <c r="A32" t="s">
        <v>216</v>
      </c>
      <c r="B32" t="s">
        <v>125</v>
      </c>
      <c r="C32">
        <v>46</v>
      </c>
      <c r="D32">
        <v>35.023899999999998</v>
      </c>
      <c r="E32">
        <v>1200</v>
      </c>
      <c r="F32">
        <v>2.7</v>
      </c>
      <c r="G32" t="s">
        <v>290</v>
      </c>
      <c r="H32">
        <f t="shared" si="0"/>
        <v>1.0809845679012345E-2</v>
      </c>
      <c r="I32">
        <f t="shared" si="1"/>
        <v>5</v>
      </c>
      <c r="J32" s="2">
        <f t="shared" si="2"/>
        <v>175.11949999999999</v>
      </c>
    </row>
    <row r="33" spans="1:10" x14ac:dyDescent="0.35">
      <c r="A33" t="s">
        <v>222</v>
      </c>
      <c r="B33" t="s">
        <v>130</v>
      </c>
      <c r="C33">
        <v>92</v>
      </c>
      <c r="D33">
        <v>10.232699999999999</v>
      </c>
      <c r="E33">
        <v>350</v>
      </c>
      <c r="F33">
        <v>2.7</v>
      </c>
      <c r="G33" t="s">
        <v>266</v>
      </c>
      <c r="H33">
        <f t="shared" si="0"/>
        <v>1.0828253968253966E-2</v>
      </c>
      <c r="I33">
        <f t="shared" si="1"/>
        <v>15</v>
      </c>
      <c r="J33" s="2">
        <f t="shared" si="2"/>
        <v>153.4905</v>
      </c>
    </row>
    <row r="34" spans="1:10" x14ac:dyDescent="0.35">
      <c r="A34" t="s">
        <v>274</v>
      </c>
      <c r="B34" t="s">
        <v>130</v>
      </c>
      <c r="C34">
        <v>0</v>
      </c>
      <c r="D34">
        <v>11.97992</v>
      </c>
      <c r="E34">
        <v>400</v>
      </c>
      <c r="F34">
        <v>2.7</v>
      </c>
      <c r="G34" t="s">
        <v>55</v>
      </c>
      <c r="H34">
        <f t="shared" si="0"/>
        <v>1.1092518518518519E-2</v>
      </c>
      <c r="I34">
        <f t="shared" si="1"/>
        <v>13</v>
      </c>
      <c r="J34" s="2">
        <f t="shared" si="2"/>
        <v>155.73895999999999</v>
      </c>
    </row>
    <row r="35" spans="1:10" x14ac:dyDescent="0.35">
      <c r="A35" t="s">
        <v>221</v>
      </c>
      <c r="B35" t="s">
        <v>125</v>
      </c>
      <c r="C35">
        <v>17753</v>
      </c>
      <c r="D35">
        <v>10.310600000000001</v>
      </c>
      <c r="E35">
        <v>350</v>
      </c>
      <c r="F35">
        <v>2.7</v>
      </c>
      <c r="G35" t="s">
        <v>258</v>
      </c>
      <c r="H35">
        <f t="shared" si="0"/>
        <v>1.091068783068783E-2</v>
      </c>
      <c r="I35">
        <f t="shared" si="1"/>
        <v>15</v>
      </c>
      <c r="J35" s="2">
        <f t="shared" si="2"/>
        <v>154.65900000000002</v>
      </c>
    </row>
    <row r="36" spans="1:10" x14ac:dyDescent="0.35">
      <c r="A36" t="s">
        <v>292</v>
      </c>
      <c r="B36" t="s">
        <v>1</v>
      </c>
      <c r="C36">
        <v>60</v>
      </c>
      <c r="D36">
        <v>36.6053</v>
      </c>
      <c r="E36">
        <v>2000</v>
      </c>
      <c r="F36">
        <v>2.7</v>
      </c>
      <c r="G36" t="s">
        <v>293</v>
      </c>
      <c r="H36">
        <f t="shared" si="0"/>
        <v>6.7787592592592595E-3</v>
      </c>
      <c r="I36">
        <f t="shared" si="1"/>
        <v>3</v>
      </c>
      <c r="J36" s="2">
        <f t="shared" si="2"/>
        <v>109.8159</v>
      </c>
    </row>
    <row r="37" spans="1:10" x14ac:dyDescent="0.35">
      <c r="A37" t="s">
        <v>220</v>
      </c>
      <c r="B37" t="s">
        <v>139</v>
      </c>
      <c r="C37">
        <v>130</v>
      </c>
      <c r="D37">
        <v>3.9034499999999999</v>
      </c>
      <c r="E37">
        <v>120</v>
      </c>
      <c r="F37">
        <v>2.7</v>
      </c>
      <c r="G37" t="s">
        <v>243</v>
      </c>
      <c r="H37">
        <f t="shared" si="0"/>
        <v>1.2047685185185186E-2</v>
      </c>
      <c r="I37">
        <f t="shared" si="1"/>
        <v>44</v>
      </c>
      <c r="J37" s="2">
        <f t="shared" si="2"/>
        <v>171.7518</v>
      </c>
    </row>
    <row r="38" spans="1:10" x14ac:dyDescent="0.35">
      <c r="A38" t="s">
        <v>275</v>
      </c>
      <c r="B38" t="s">
        <v>130</v>
      </c>
      <c r="C38">
        <v>0</v>
      </c>
      <c r="D38">
        <v>12.3992</v>
      </c>
      <c r="E38">
        <v>400</v>
      </c>
      <c r="F38">
        <v>2.2999999999999998</v>
      </c>
      <c r="G38" t="s">
        <v>276</v>
      </c>
      <c r="H38">
        <f t="shared" si="0"/>
        <v>1.3477391304347828E-2</v>
      </c>
      <c r="I38">
        <f t="shared" si="1"/>
        <v>13</v>
      </c>
      <c r="J38" s="2">
        <f t="shared" si="2"/>
        <v>161.18960000000001</v>
      </c>
    </row>
    <row r="39" spans="1:10" x14ac:dyDescent="0.35">
      <c r="A39" t="s">
        <v>383</v>
      </c>
      <c r="B39" t="s">
        <v>130</v>
      </c>
      <c r="C39">
        <v>0</v>
      </c>
      <c r="D39">
        <v>2.3303099999999999</v>
      </c>
      <c r="E39">
        <v>70</v>
      </c>
      <c r="F39">
        <v>2.7</v>
      </c>
      <c r="G39" t="s">
        <v>269</v>
      </c>
      <c r="H39">
        <f t="shared" si="0"/>
        <v>1.232968253968254E-2</v>
      </c>
      <c r="I39">
        <f t="shared" si="1"/>
        <v>75</v>
      </c>
      <c r="J39" s="2">
        <f t="shared" si="2"/>
        <v>174.77324999999999</v>
      </c>
    </row>
    <row r="40" spans="1:10" x14ac:dyDescent="0.35">
      <c r="A40" t="s">
        <v>217</v>
      </c>
      <c r="B40" t="s">
        <v>130</v>
      </c>
      <c r="C40">
        <v>200</v>
      </c>
      <c r="D40">
        <v>6.8662599999999996</v>
      </c>
      <c r="E40">
        <v>200</v>
      </c>
      <c r="F40">
        <v>2.7</v>
      </c>
      <c r="G40" t="s">
        <v>259</v>
      </c>
      <c r="H40">
        <f t="shared" si="0"/>
        <v>1.2715296296296296E-2</v>
      </c>
      <c r="I40">
        <f t="shared" si="1"/>
        <v>26</v>
      </c>
      <c r="J40" s="2">
        <f t="shared" si="2"/>
        <v>178.52275999999998</v>
      </c>
    </row>
    <row r="41" spans="1:10" x14ac:dyDescent="0.35">
      <c r="A41" t="s">
        <v>213</v>
      </c>
      <c r="B41" t="s">
        <v>125</v>
      </c>
      <c r="C41">
        <v>3</v>
      </c>
      <c r="D41">
        <v>39.592199999999998</v>
      </c>
      <c r="E41">
        <v>1500</v>
      </c>
      <c r="F41">
        <v>2.7</v>
      </c>
      <c r="G41" t="s">
        <v>296</v>
      </c>
      <c r="H41">
        <f t="shared" si="0"/>
        <v>9.7758518518518498E-3</v>
      </c>
      <c r="I41">
        <f t="shared" si="1"/>
        <v>4</v>
      </c>
      <c r="J41" s="2">
        <f t="shared" si="2"/>
        <v>158.36879999999999</v>
      </c>
    </row>
    <row r="42" spans="1:10" x14ac:dyDescent="0.35">
      <c r="A42" t="s">
        <v>350</v>
      </c>
      <c r="B42" t="s">
        <v>130</v>
      </c>
      <c r="C42">
        <v>922</v>
      </c>
      <c r="D42">
        <v>1.79965</v>
      </c>
      <c r="E42">
        <v>50</v>
      </c>
      <c r="F42">
        <v>2.7</v>
      </c>
      <c r="G42" t="s">
        <v>248</v>
      </c>
      <c r="H42">
        <f t="shared" si="0"/>
        <v>1.333074074074074E-2</v>
      </c>
      <c r="I42">
        <f t="shared" si="1"/>
        <v>104</v>
      </c>
      <c r="J42" s="2">
        <f t="shared" si="2"/>
        <v>187.1636</v>
      </c>
    </row>
    <row r="43" spans="1:10" x14ac:dyDescent="0.35">
      <c r="A43" t="s">
        <v>212</v>
      </c>
      <c r="B43" t="s">
        <v>130</v>
      </c>
      <c r="C43">
        <v>143</v>
      </c>
      <c r="D43">
        <v>13.266640000000001</v>
      </c>
      <c r="E43">
        <v>400</v>
      </c>
      <c r="F43">
        <v>2.7</v>
      </c>
      <c r="G43" t="s">
        <v>278</v>
      </c>
      <c r="H43">
        <f t="shared" si="0"/>
        <v>1.2283925925925927E-2</v>
      </c>
      <c r="I43">
        <f t="shared" si="1"/>
        <v>13</v>
      </c>
      <c r="J43" s="2">
        <f t="shared" si="2"/>
        <v>172.46632</v>
      </c>
    </row>
    <row r="44" spans="1:10" x14ac:dyDescent="0.35">
      <c r="A44" t="s">
        <v>323</v>
      </c>
      <c r="B44" t="s">
        <v>1</v>
      </c>
      <c r="C44">
        <v>1490</v>
      </c>
      <c r="D44">
        <v>1.0808500000000001</v>
      </c>
      <c r="E44">
        <v>30</v>
      </c>
      <c r="F44">
        <v>2.7</v>
      </c>
      <c r="G44" t="s">
        <v>324</v>
      </c>
      <c r="H44">
        <f t="shared" si="0"/>
        <v>1.3343827160493829E-2</v>
      </c>
      <c r="I44">
        <f t="shared" si="1"/>
        <v>173</v>
      </c>
      <c r="J44" s="2">
        <f t="shared" si="2"/>
        <v>186.98705000000001</v>
      </c>
    </row>
    <row r="45" spans="1:10" x14ac:dyDescent="0.35">
      <c r="A45" t="s">
        <v>325</v>
      </c>
      <c r="B45" t="s">
        <v>1</v>
      </c>
      <c r="C45">
        <v>1490</v>
      </c>
      <c r="D45">
        <v>1.0808500000000001</v>
      </c>
      <c r="E45">
        <v>30</v>
      </c>
      <c r="F45">
        <v>2.7</v>
      </c>
      <c r="G45" t="s">
        <v>326</v>
      </c>
      <c r="H45">
        <f t="shared" si="0"/>
        <v>1.3343827160493829E-2</v>
      </c>
      <c r="I45">
        <f t="shared" si="1"/>
        <v>173</v>
      </c>
      <c r="J45" s="2">
        <f t="shared" si="2"/>
        <v>186.98705000000001</v>
      </c>
    </row>
    <row r="46" spans="1:10" x14ac:dyDescent="0.35">
      <c r="A46" t="s">
        <v>272</v>
      </c>
      <c r="B46" t="s">
        <v>125</v>
      </c>
      <c r="C46">
        <v>0</v>
      </c>
      <c r="D46">
        <v>11.62848</v>
      </c>
      <c r="E46">
        <v>350</v>
      </c>
      <c r="F46">
        <v>2.7</v>
      </c>
      <c r="G46" t="s">
        <v>258</v>
      </c>
      <c r="H46">
        <f t="shared" si="0"/>
        <v>1.2305269841269839E-2</v>
      </c>
      <c r="I46">
        <f t="shared" si="1"/>
        <v>15</v>
      </c>
      <c r="J46" s="2">
        <f t="shared" si="2"/>
        <v>174.4272</v>
      </c>
    </row>
    <row r="47" spans="1:10" x14ac:dyDescent="0.35">
      <c r="A47" t="s">
        <v>211</v>
      </c>
      <c r="B47" t="s">
        <v>125</v>
      </c>
      <c r="C47">
        <v>0</v>
      </c>
      <c r="D47">
        <v>40.755000000000003</v>
      </c>
      <c r="E47">
        <v>1200</v>
      </c>
      <c r="F47">
        <v>2.7</v>
      </c>
      <c r="G47" t="s">
        <v>290</v>
      </c>
      <c r="H47">
        <f t="shared" si="0"/>
        <v>1.2578703703703705E-2</v>
      </c>
      <c r="I47">
        <f t="shared" si="1"/>
        <v>5</v>
      </c>
      <c r="J47" s="2">
        <f t="shared" si="2"/>
        <v>203.77500000000001</v>
      </c>
    </row>
    <row r="48" spans="1:10" x14ac:dyDescent="0.35">
      <c r="A48" t="s">
        <v>473</v>
      </c>
      <c r="B48" t="s">
        <v>130</v>
      </c>
      <c r="C48">
        <v>0</v>
      </c>
      <c r="D48">
        <v>1.8573299999999999</v>
      </c>
      <c r="E48">
        <v>50</v>
      </c>
      <c r="F48">
        <v>2.2999999999999998</v>
      </c>
      <c r="G48" t="s">
        <v>313</v>
      </c>
      <c r="H48">
        <f t="shared" si="0"/>
        <v>1.6150695652173915E-2</v>
      </c>
      <c r="I48">
        <f t="shared" si="1"/>
        <v>104</v>
      </c>
      <c r="J48" s="2">
        <f t="shared" si="2"/>
        <v>193.16231999999999</v>
      </c>
    </row>
    <row r="49" spans="1:10" x14ac:dyDescent="0.35">
      <c r="A49" t="s">
        <v>208</v>
      </c>
      <c r="B49" t="s">
        <v>125</v>
      </c>
      <c r="C49">
        <v>16</v>
      </c>
      <c r="D49">
        <v>41.751800000000003</v>
      </c>
      <c r="E49">
        <v>2000</v>
      </c>
      <c r="F49">
        <v>2.7</v>
      </c>
      <c r="G49" t="s">
        <v>283</v>
      </c>
      <c r="H49">
        <f t="shared" si="0"/>
        <v>7.7318148148148155E-3</v>
      </c>
      <c r="I49">
        <f t="shared" si="1"/>
        <v>3</v>
      </c>
      <c r="J49" s="2">
        <f t="shared" si="2"/>
        <v>125.25540000000001</v>
      </c>
    </row>
    <row r="50" spans="1:10" x14ac:dyDescent="0.35">
      <c r="A50" t="s">
        <v>321</v>
      </c>
      <c r="B50" t="s">
        <v>1</v>
      </c>
      <c r="C50">
        <v>8782</v>
      </c>
      <c r="D50">
        <v>0.98146</v>
      </c>
      <c r="E50">
        <v>25</v>
      </c>
      <c r="F50">
        <v>2.7</v>
      </c>
      <c r="G50" t="s">
        <v>322</v>
      </c>
      <c r="H50">
        <f t="shared" si="0"/>
        <v>1.4540148148148148E-2</v>
      </c>
      <c r="I50">
        <f t="shared" si="1"/>
        <v>208</v>
      </c>
      <c r="J50" s="2">
        <f t="shared" si="2"/>
        <v>204.14367999999999</v>
      </c>
    </row>
    <row r="51" spans="1:10" x14ac:dyDescent="0.35">
      <c r="A51" t="s">
        <v>386</v>
      </c>
      <c r="B51" t="s">
        <v>1</v>
      </c>
      <c r="C51">
        <v>1000</v>
      </c>
      <c r="D51">
        <v>2.3649200000000001</v>
      </c>
      <c r="E51">
        <v>60</v>
      </c>
      <c r="F51">
        <v>2.7</v>
      </c>
      <c r="G51" t="s">
        <v>387</v>
      </c>
      <c r="H51">
        <f t="shared" si="0"/>
        <v>1.4598271604938273E-2</v>
      </c>
      <c r="I51">
        <f t="shared" si="1"/>
        <v>87</v>
      </c>
      <c r="J51" s="2">
        <f t="shared" si="2"/>
        <v>205.74804</v>
      </c>
    </row>
    <row r="52" spans="1:10" x14ac:dyDescent="0.35">
      <c r="A52" t="s">
        <v>218</v>
      </c>
      <c r="B52" t="s">
        <v>125</v>
      </c>
      <c r="C52">
        <v>692</v>
      </c>
      <c r="D52">
        <v>11.04706</v>
      </c>
      <c r="E52">
        <v>310</v>
      </c>
      <c r="F52">
        <v>2.7</v>
      </c>
      <c r="G52" t="s">
        <v>270</v>
      </c>
      <c r="H52">
        <f t="shared" si="0"/>
        <v>1.3198399044205496E-2</v>
      </c>
      <c r="I52">
        <f t="shared" si="1"/>
        <v>17</v>
      </c>
      <c r="J52" s="2">
        <f t="shared" si="2"/>
        <v>187.80001999999999</v>
      </c>
    </row>
    <row r="53" spans="1:10" x14ac:dyDescent="0.35">
      <c r="A53" t="s">
        <v>207</v>
      </c>
      <c r="B53" t="s">
        <v>39</v>
      </c>
      <c r="C53">
        <v>207</v>
      </c>
      <c r="D53">
        <v>14.76634</v>
      </c>
      <c r="E53">
        <v>400</v>
      </c>
      <c r="F53">
        <v>2.5</v>
      </c>
      <c r="G53" t="s">
        <v>249</v>
      </c>
      <c r="H53">
        <f t="shared" si="0"/>
        <v>1.4766339999999999E-2</v>
      </c>
      <c r="I53">
        <f t="shared" si="1"/>
        <v>13</v>
      </c>
      <c r="J53" s="2">
        <f t="shared" si="2"/>
        <v>191.96242000000001</v>
      </c>
    </row>
    <row r="54" spans="1:10" x14ac:dyDescent="0.35">
      <c r="A54" t="s">
        <v>477</v>
      </c>
      <c r="B54" t="s">
        <v>130</v>
      </c>
      <c r="C54">
        <v>0</v>
      </c>
      <c r="D54">
        <v>2.79176</v>
      </c>
      <c r="E54">
        <v>70</v>
      </c>
      <c r="F54">
        <v>2.2999999999999998</v>
      </c>
      <c r="G54" t="s">
        <v>267</v>
      </c>
      <c r="H54">
        <f t="shared" si="0"/>
        <v>1.7340124223602486E-2</v>
      </c>
      <c r="I54">
        <f t="shared" si="1"/>
        <v>75</v>
      </c>
      <c r="J54" s="2">
        <f t="shared" si="2"/>
        <v>209.38200000000001</v>
      </c>
    </row>
    <row r="55" spans="1:10" x14ac:dyDescent="0.35">
      <c r="A55" t="s">
        <v>441</v>
      </c>
      <c r="B55" t="s">
        <v>139</v>
      </c>
      <c r="C55">
        <v>0</v>
      </c>
      <c r="D55">
        <v>4.0618499999999997</v>
      </c>
      <c r="E55">
        <v>100</v>
      </c>
      <c r="F55">
        <v>2.7</v>
      </c>
      <c r="G55" t="s">
        <v>244</v>
      </c>
      <c r="H55">
        <f t="shared" si="0"/>
        <v>1.5043888888888888E-2</v>
      </c>
      <c r="I55">
        <f t="shared" si="1"/>
        <v>52</v>
      </c>
      <c r="J55" s="2">
        <f t="shared" si="2"/>
        <v>211.21619999999999</v>
      </c>
    </row>
    <row r="56" spans="1:10" x14ac:dyDescent="0.35">
      <c r="A56" t="s">
        <v>245</v>
      </c>
      <c r="B56" t="s">
        <v>139</v>
      </c>
      <c r="C56">
        <v>0</v>
      </c>
      <c r="D56">
        <v>4.1071099999999996</v>
      </c>
      <c r="E56">
        <v>100</v>
      </c>
      <c r="F56">
        <v>2.7</v>
      </c>
      <c r="G56" t="s">
        <v>242</v>
      </c>
      <c r="H56">
        <f t="shared" si="0"/>
        <v>1.5211518518518517E-2</v>
      </c>
      <c r="I56">
        <f t="shared" si="1"/>
        <v>52</v>
      </c>
      <c r="J56" s="2">
        <f t="shared" si="2"/>
        <v>213.56971999999999</v>
      </c>
    </row>
    <row r="57" spans="1:10" x14ac:dyDescent="0.35">
      <c r="A57" t="s">
        <v>355</v>
      </c>
      <c r="B57" t="s">
        <v>1</v>
      </c>
      <c r="C57">
        <v>1472</v>
      </c>
      <c r="D57">
        <v>1.84579</v>
      </c>
      <c r="E57">
        <v>44</v>
      </c>
      <c r="F57">
        <v>2.7</v>
      </c>
      <c r="G57" t="s">
        <v>356</v>
      </c>
      <c r="H57">
        <f t="shared" si="0"/>
        <v>1.5536952861952861E-2</v>
      </c>
      <c r="I57">
        <f t="shared" si="1"/>
        <v>118</v>
      </c>
      <c r="J57" s="2">
        <f t="shared" si="2"/>
        <v>217.80322000000001</v>
      </c>
    </row>
    <row r="58" spans="1:10" x14ac:dyDescent="0.35">
      <c r="A58" t="s">
        <v>215</v>
      </c>
      <c r="B58" t="s">
        <v>130</v>
      </c>
      <c r="C58">
        <v>275</v>
      </c>
      <c r="D58">
        <v>4.1976199999999997</v>
      </c>
      <c r="E58">
        <v>100</v>
      </c>
      <c r="F58">
        <v>2.7</v>
      </c>
      <c r="G58" t="s">
        <v>246</v>
      </c>
      <c r="H58">
        <f t="shared" si="0"/>
        <v>1.5546740740740739E-2</v>
      </c>
      <c r="I58">
        <f t="shared" si="1"/>
        <v>52</v>
      </c>
      <c r="J58" s="2">
        <f t="shared" si="2"/>
        <v>218.27623999999997</v>
      </c>
    </row>
    <row r="59" spans="1:10" x14ac:dyDescent="0.35">
      <c r="A59" t="s">
        <v>206</v>
      </c>
      <c r="B59" t="s">
        <v>130</v>
      </c>
      <c r="C59">
        <v>0</v>
      </c>
      <c r="D59">
        <v>9.5009499999999996</v>
      </c>
      <c r="E59">
        <v>220</v>
      </c>
      <c r="F59">
        <v>2.2999999999999998</v>
      </c>
      <c r="G59" t="s">
        <v>265</v>
      </c>
      <c r="H59">
        <f t="shared" si="0"/>
        <v>1.8776581027667986E-2</v>
      </c>
      <c r="I59">
        <f t="shared" si="1"/>
        <v>24</v>
      </c>
      <c r="J59" s="2">
        <f t="shared" si="2"/>
        <v>228.02279999999999</v>
      </c>
    </row>
    <row r="60" spans="1:10" x14ac:dyDescent="0.35">
      <c r="A60" t="s">
        <v>464</v>
      </c>
      <c r="B60" t="s">
        <v>130</v>
      </c>
      <c r="C60">
        <v>0</v>
      </c>
      <c r="D60">
        <v>23.80547</v>
      </c>
      <c r="E60">
        <v>600</v>
      </c>
      <c r="F60">
        <v>2.2999999999999998</v>
      </c>
      <c r="G60" t="s">
        <v>55</v>
      </c>
      <c r="H60">
        <f t="shared" si="0"/>
        <v>1.7250340579710144E-2</v>
      </c>
      <c r="I60">
        <f t="shared" si="1"/>
        <v>9</v>
      </c>
      <c r="J60" s="2">
        <f t="shared" si="2"/>
        <v>214.24923000000001</v>
      </c>
    </row>
    <row r="61" spans="1:10" x14ac:dyDescent="0.35">
      <c r="A61" t="s">
        <v>214</v>
      </c>
      <c r="B61" t="s">
        <v>1</v>
      </c>
      <c r="C61">
        <v>1000</v>
      </c>
      <c r="D61">
        <v>4.35602</v>
      </c>
      <c r="E61">
        <v>100</v>
      </c>
      <c r="F61">
        <v>3</v>
      </c>
      <c r="G61" t="s">
        <v>247</v>
      </c>
      <c r="H61">
        <f t="shared" si="0"/>
        <v>1.4520066666666666E-2</v>
      </c>
      <c r="I61">
        <f t="shared" si="1"/>
        <v>52</v>
      </c>
      <c r="J61" s="2">
        <f t="shared" si="2"/>
        <v>226.51303999999999</v>
      </c>
    </row>
    <row r="62" spans="1:10" x14ac:dyDescent="0.35">
      <c r="A62" t="s">
        <v>204</v>
      </c>
      <c r="B62" t="s">
        <v>125</v>
      </c>
      <c r="C62">
        <v>0</v>
      </c>
      <c r="D62">
        <v>48.175330000000002</v>
      </c>
      <c r="E62">
        <v>2000</v>
      </c>
      <c r="F62">
        <v>2.7</v>
      </c>
      <c r="G62" t="s">
        <v>283</v>
      </c>
      <c r="H62">
        <f t="shared" si="0"/>
        <v>8.9213574074074077E-3</v>
      </c>
      <c r="I62">
        <f t="shared" si="1"/>
        <v>3</v>
      </c>
      <c r="J62" s="2">
        <f t="shared" si="2"/>
        <v>144.52599000000001</v>
      </c>
    </row>
    <row r="63" spans="1:10" x14ac:dyDescent="0.35">
      <c r="A63" t="s">
        <v>349</v>
      </c>
      <c r="B63" t="s">
        <v>1</v>
      </c>
      <c r="C63">
        <v>1499</v>
      </c>
      <c r="D63">
        <v>1.7881100000000001</v>
      </c>
      <c r="E63">
        <v>40</v>
      </c>
      <c r="F63">
        <v>2.7</v>
      </c>
      <c r="G63" t="s">
        <v>344</v>
      </c>
      <c r="H63">
        <f t="shared" si="0"/>
        <v>1.6556574074074074E-2</v>
      </c>
      <c r="I63">
        <f t="shared" si="1"/>
        <v>130</v>
      </c>
      <c r="J63" s="2">
        <f t="shared" si="2"/>
        <v>232.45430000000002</v>
      </c>
    </row>
    <row r="64" spans="1:10" x14ac:dyDescent="0.35">
      <c r="A64" t="s">
        <v>203</v>
      </c>
      <c r="B64" t="s">
        <v>39</v>
      </c>
      <c r="C64">
        <v>27</v>
      </c>
      <c r="D64">
        <v>16.439080000000001</v>
      </c>
      <c r="E64">
        <v>370</v>
      </c>
      <c r="F64">
        <v>3</v>
      </c>
      <c r="G64" t="s">
        <v>258</v>
      </c>
      <c r="H64">
        <f t="shared" si="0"/>
        <v>1.4809981981981982E-2</v>
      </c>
      <c r="I64">
        <f t="shared" si="1"/>
        <v>15</v>
      </c>
      <c r="J64" s="2">
        <f t="shared" si="2"/>
        <v>246.58620000000002</v>
      </c>
    </row>
    <row r="65" spans="1:10" x14ac:dyDescent="0.35">
      <c r="A65" t="s">
        <v>419</v>
      </c>
      <c r="B65" t="s">
        <v>1</v>
      </c>
      <c r="C65">
        <v>500</v>
      </c>
      <c r="D65">
        <v>3.11145</v>
      </c>
      <c r="E65">
        <v>70</v>
      </c>
      <c r="F65">
        <v>2.7</v>
      </c>
      <c r="G65" t="s">
        <v>356</v>
      </c>
      <c r="H65">
        <f t="shared" si="0"/>
        <v>1.6462698412698411E-2</v>
      </c>
      <c r="I65">
        <f t="shared" si="1"/>
        <v>75</v>
      </c>
      <c r="J65" s="2">
        <f t="shared" si="2"/>
        <v>233.35875000000001</v>
      </c>
    </row>
    <row r="66" spans="1:10" x14ac:dyDescent="0.35">
      <c r="A66" t="s">
        <v>379</v>
      </c>
      <c r="B66" t="s">
        <v>1</v>
      </c>
      <c r="C66">
        <v>1500</v>
      </c>
      <c r="D66">
        <v>2.3072400000000002</v>
      </c>
      <c r="E66">
        <v>50</v>
      </c>
      <c r="F66">
        <v>2.7</v>
      </c>
      <c r="G66" t="s">
        <v>244</v>
      </c>
      <c r="H66">
        <f t="shared" si="0"/>
        <v>1.7090666666666667E-2</v>
      </c>
      <c r="I66">
        <f t="shared" si="1"/>
        <v>104</v>
      </c>
      <c r="J66" s="2">
        <f t="shared" si="2"/>
        <v>239.95296000000002</v>
      </c>
    </row>
    <row r="67" spans="1:10" x14ac:dyDescent="0.35">
      <c r="A67" t="s">
        <v>346</v>
      </c>
      <c r="B67" t="s">
        <v>1</v>
      </c>
      <c r="C67">
        <v>1500</v>
      </c>
      <c r="D67">
        <v>1.7535000000000001</v>
      </c>
      <c r="E67">
        <v>38</v>
      </c>
      <c r="F67">
        <v>2.7</v>
      </c>
      <c r="G67" t="s">
        <v>344</v>
      </c>
      <c r="H67" s="3">
        <f t="shared" si="0"/>
        <v>1.7090643274853802E-2</v>
      </c>
      <c r="I67" s="3">
        <f t="shared" si="1"/>
        <v>137</v>
      </c>
      <c r="J67" s="4">
        <f t="shared" si="2"/>
        <v>240.2295</v>
      </c>
    </row>
    <row r="68" spans="1:10" x14ac:dyDescent="0.35">
      <c r="A68" t="s">
        <v>343</v>
      </c>
      <c r="B68" t="s">
        <v>1</v>
      </c>
      <c r="C68">
        <v>1500</v>
      </c>
      <c r="D68">
        <v>1.7304299999999999</v>
      </c>
      <c r="E68">
        <v>35</v>
      </c>
      <c r="F68">
        <v>2.7</v>
      </c>
      <c r="G68" t="s">
        <v>344</v>
      </c>
      <c r="H68">
        <f t="shared" si="0"/>
        <v>1.8311428571428569E-2</v>
      </c>
      <c r="I68">
        <f t="shared" si="1"/>
        <v>149</v>
      </c>
      <c r="J68" s="2">
        <f t="shared" si="2"/>
        <v>257.83407</v>
      </c>
    </row>
    <row r="69" spans="1:10" x14ac:dyDescent="0.35">
      <c r="A69" t="s">
        <v>472</v>
      </c>
      <c r="B69" t="s">
        <v>130</v>
      </c>
      <c r="C69">
        <v>0</v>
      </c>
      <c r="D69">
        <v>1.48817</v>
      </c>
      <c r="E69">
        <v>30</v>
      </c>
      <c r="F69">
        <v>2.2999999999999998</v>
      </c>
      <c r="G69" t="s">
        <v>291</v>
      </c>
      <c r="H69">
        <f t="shared" si="0"/>
        <v>2.1567681159420291E-2</v>
      </c>
      <c r="I69">
        <f t="shared" si="1"/>
        <v>173</v>
      </c>
      <c r="J69" s="2">
        <f t="shared" si="2"/>
        <v>257.45341000000002</v>
      </c>
    </row>
    <row r="70" spans="1:10" x14ac:dyDescent="0.35">
      <c r="A70" t="s">
        <v>345</v>
      </c>
      <c r="B70" t="s">
        <v>1</v>
      </c>
      <c r="C70">
        <v>1500</v>
      </c>
      <c r="D70">
        <v>1.73709</v>
      </c>
      <c r="E70">
        <v>34</v>
      </c>
      <c r="F70">
        <v>2.7</v>
      </c>
      <c r="G70" t="s">
        <v>276</v>
      </c>
      <c r="H70">
        <f t="shared" si="0"/>
        <v>1.892254901960784E-2</v>
      </c>
      <c r="I70">
        <f t="shared" si="1"/>
        <v>153</v>
      </c>
      <c r="J70" s="2">
        <f t="shared" si="2"/>
        <v>265.77476999999999</v>
      </c>
    </row>
    <row r="71" spans="1:10" x14ac:dyDescent="0.35">
      <c r="A71" t="s">
        <v>197</v>
      </c>
      <c r="B71" t="s">
        <v>1</v>
      </c>
      <c r="C71">
        <v>60</v>
      </c>
      <c r="D71">
        <v>28.2471</v>
      </c>
      <c r="E71">
        <v>650</v>
      </c>
      <c r="F71">
        <v>2.7</v>
      </c>
      <c r="G71" t="s">
        <v>283</v>
      </c>
      <c r="H71">
        <f t="shared" ref="H71:H134" si="3">D71/(E71*F71)</f>
        <v>1.6095213675213674E-2</v>
      </c>
      <c r="I71">
        <f t="shared" ref="I71:I134" si="4">ROUNDUP($B$4/E71,0)</f>
        <v>8</v>
      </c>
      <c r="J71" s="2">
        <f t="shared" ref="J71:J134" si="5">I71*D71</f>
        <v>225.9768</v>
      </c>
    </row>
    <row r="72" spans="1:10" x14ac:dyDescent="0.35">
      <c r="A72" t="s">
        <v>469</v>
      </c>
      <c r="B72" t="s">
        <v>130</v>
      </c>
      <c r="C72">
        <v>0</v>
      </c>
      <c r="D72">
        <v>1.1427499999999999</v>
      </c>
      <c r="E72">
        <v>22</v>
      </c>
      <c r="F72">
        <v>2.2999999999999998</v>
      </c>
      <c r="G72" t="s">
        <v>470</v>
      </c>
      <c r="H72">
        <f t="shared" si="3"/>
        <v>2.2583992094861661E-2</v>
      </c>
      <c r="I72">
        <f t="shared" si="4"/>
        <v>236</v>
      </c>
      <c r="J72" s="2">
        <f t="shared" si="5"/>
        <v>269.68899999999996</v>
      </c>
    </row>
    <row r="73" spans="1:10" x14ac:dyDescent="0.35">
      <c r="A73" t="s">
        <v>195</v>
      </c>
      <c r="B73" t="s">
        <v>125</v>
      </c>
      <c r="C73">
        <v>320</v>
      </c>
      <c r="D73">
        <v>28.9328</v>
      </c>
      <c r="E73">
        <v>650</v>
      </c>
      <c r="F73">
        <v>2.7</v>
      </c>
      <c r="G73" t="s">
        <v>284</v>
      </c>
      <c r="H73">
        <f t="shared" si="3"/>
        <v>1.6485925925925925E-2</v>
      </c>
      <c r="I73">
        <f t="shared" si="4"/>
        <v>8</v>
      </c>
      <c r="J73" s="2">
        <f t="shared" si="5"/>
        <v>231.4624</v>
      </c>
    </row>
    <row r="74" spans="1:10" x14ac:dyDescent="0.35">
      <c r="A74" t="s">
        <v>194</v>
      </c>
      <c r="B74" t="s">
        <v>39</v>
      </c>
      <c r="C74">
        <v>61</v>
      </c>
      <c r="D74">
        <v>14.52408</v>
      </c>
      <c r="E74">
        <v>275</v>
      </c>
      <c r="F74">
        <v>3</v>
      </c>
      <c r="G74" t="s">
        <v>249</v>
      </c>
      <c r="H74">
        <f t="shared" si="3"/>
        <v>1.7604945454545454E-2</v>
      </c>
      <c r="I74">
        <f t="shared" si="4"/>
        <v>19</v>
      </c>
      <c r="J74" s="2">
        <f t="shared" si="5"/>
        <v>275.95751999999999</v>
      </c>
    </row>
    <row r="75" spans="1:10" x14ac:dyDescent="0.35">
      <c r="A75" t="s">
        <v>314</v>
      </c>
      <c r="B75" t="s">
        <v>1</v>
      </c>
      <c r="C75">
        <v>2486</v>
      </c>
      <c r="D75">
        <v>0.63893</v>
      </c>
      <c r="E75">
        <v>12</v>
      </c>
      <c r="F75">
        <v>2.7</v>
      </c>
      <c r="G75" t="s">
        <v>315</v>
      </c>
      <c r="H75">
        <f t="shared" si="3"/>
        <v>1.9720061728395057E-2</v>
      </c>
      <c r="I75">
        <f t="shared" si="4"/>
        <v>433</v>
      </c>
      <c r="J75" s="2">
        <f t="shared" si="5"/>
        <v>276.65669000000003</v>
      </c>
    </row>
    <row r="76" spans="1:10" x14ac:dyDescent="0.35">
      <c r="A76" t="s">
        <v>398</v>
      </c>
      <c r="B76" t="s">
        <v>139</v>
      </c>
      <c r="C76">
        <v>0</v>
      </c>
      <c r="D76">
        <v>2.7110099999999999</v>
      </c>
      <c r="E76">
        <v>50</v>
      </c>
      <c r="F76">
        <v>2.7</v>
      </c>
      <c r="G76" t="s">
        <v>326</v>
      </c>
      <c r="H76">
        <f t="shared" si="3"/>
        <v>2.0081555555555554E-2</v>
      </c>
      <c r="I76">
        <f t="shared" si="4"/>
        <v>104</v>
      </c>
      <c r="J76" s="2">
        <f t="shared" si="5"/>
        <v>281.94504000000001</v>
      </c>
    </row>
    <row r="77" spans="1:10" x14ac:dyDescent="0.35">
      <c r="A77" t="s">
        <v>399</v>
      </c>
      <c r="B77" t="s">
        <v>130</v>
      </c>
      <c r="C77">
        <v>0</v>
      </c>
      <c r="D77">
        <v>2.7340800000000001</v>
      </c>
      <c r="E77">
        <v>50</v>
      </c>
      <c r="F77">
        <v>2.7</v>
      </c>
      <c r="G77" t="s">
        <v>263</v>
      </c>
      <c r="H77">
        <f t="shared" si="3"/>
        <v>2.0252444444444444E-2</v>
      </c>
      <c r="I77">
        <f t="shared" si="4"/>
        <v>104</v>
      </c>
      <c r="J77" s="2">
        <f t="shared" si="5"/>
        <v>284.34431999999998</v>
      </c>
    </row>
    <row r="78" spans="1:10" x14ac:dyDescent="0.35">
      <c r="A78" t="s">
        <v>400</v>
      </c>
      <c r="B78" t="s">
        <v>125</v>
      </c>
      <c r="C78">
        <v>58</v>
      </c>
      <c r="D78">
        <v>2.7354599999999998</v>
      </c>
      <c r="E78">
        <v>50</v>
      </c>
      <c r="F78">
        <v>2.7</v>
      </c>
      <c r="G78" t="s">
        <v>268</v>
      </c>
      <c r="H78">
        <f t="shared" si="3"/>
        <v>2.0262666666666665E-2</v>
      </c>
      <c r="I78">
        <f t="shared" si="4"/>
        <v>104</v>
      </c>
      <c r="J78" s="2">
        <f t="shared" si="5"/>
        <v>284.48784000000001</v>
      </c>
    </row>
    <row r="79" spans="1:10" x14ac:dyDescent="0.35">
      <c r="A79" t="s">
        <v>202</v>
      </c>
      <c r="B79" t="s">
        <v>130</v>
      </c>
      <c r="C79">
        <v>34</v>
      </c>
      <c r="D79">
        <v>17.24662</v>
      </c>
      <c r="E79">
        <v>350</v>
      </c>
      <c r="F79">
        <v>2.7</v>
      </c>
      <c r="G79" t="s">
        <v>278</v>
      </c>
      <c r="H79">
        <f t="shared" si="3"/>
        <v>1.8250391534391532E-2</v>
      </c>
      <c r="I79">
        <f t="shared" si="4"/>
        <v>15</v>
      </c>
      <c r="J79" s="2">
        <f t="shared" si="5"/>
        <v>258.69929999999999</v>
      </c>
    </row>
    <row r="80" spans="1:10" x14ac:dyDescent="0.35">
      <c r="A80" t="s">
        <v>362</v>
      </c>
      <c r="B80" t="s">
        <v>139</v>
      </c>
      <c r="C80">
        <v>919</v>
      </c>
      <c r="D80">
        <v>1.9611499999999999</v>
      </c>
      <c r="E80">
        <v>35</v>
      </c>
      <c r="F80">
        <v>2.7</v>
      </c>
      <c r="G80" t="s">
        <v>276</v>
      </c>
      <c r="H80" s="3">
        <f t="shared" si="3"/>
        <v>2.0752910052910051E-2</v>
      </c>
      <c r="I80" s="3">
        <f t="shared" si="4"/>
        <v>149</v>
      </c>
      <c r="J80" s="4">
        <f t="shared" si="5"/>
        <v>292.21134999999998</v>
      </c>
    </row>
    <row r="81" spans="1:10" x14ac:dyDescent="0.35">
      <c r="A81" t="s">
        <v>199</v>
      </c>
      <c r="B81" t="s">
        <v>125</v>
      </c>
      <c r="C81">
        <v>21</v>
      </c>
      <c r="D81">
        <v>5.6172899999999997</v>
      </c>
      <c r="E81">
        <v>100</v>
      </c>
      <c r="F81">
        <v>2.7</v>
      </c>
      <c r="G81" t="s">
        <v>248</v>
      </c>
      <c r="H81">
        <f t="shared" si="3"/>
        <v>2.0804777777777776E-2</v>
      </c>
      <c r="I81">
        <f t="shared" si="4"/>
        <v>52</v>
      </c>
      <c r="J81" s="2">
        <f t="shared" si="5"/>
        <v>292.09907999999996</v>
      </c>
    </row>
    <row r="82" spans="1:10" x14ac:dyDescent="0.35">
      <c r="A82" t="s">
        <v>191</v>
      </c>
      <c r="B82" t="s">
        <v>39</v>
      </c>
      <c r="C82">
        <v>25</v>
      </c>
      <c r="D82">
        <v>31.1145</v>
      </c>
      <c r="E82">
        <v>555</v>
      </c>
      <c r="F82">
        <v>3</v>
      </c>
      <c r="G82" t="s">
        <v>286</v>
      </c>
      <c r="H82">
        <f t="shared" si="3"/>
        <v>1.8687387387387386E-2</v>
      </c>
      <c r="I82">
        <f t="shared" si="4"/>
        <v>10</v>
      </c>
      <c r="J82" s="2">
        <f t="shared" si="5"/>
        <v>311.14499999999998</v>
      </c>
    </row>
    <row r="83" spans="1:10" x14ac:dyDescent="0.35">
      <c r="A83" t="s">
        <v>411</v>
      </c>
      <c r="B83" t="s">
        <v>139</v>
      </c>
      <c r="C83">
        <v>316</v>
      </c>
      <c r="D83">
        <v>2.8851599999999999</v>
      </c>
      <c r="E83">
        <v>50</v>
      </c>
      <c r="F83">
        <v>3</v>
      </c>
      <c r="G83" t="s">
        <v>55</v>
      </c>
      <c r="H83">
        <f t="shared" si="3"/>
        <v>1.9234399999999999E-2</v>
      </c>
      <c r="I83">
        <f t="shared" si="4"/>
        <v>104</v>
      </c>
      <c r="J83" s="2">
        <f t="shared" si="5"/>
        <v>300.05664000000002</v>
      </c>
    </row>
    <row r="84" spans="1:10" x14ac:dyDescent="0.35">
      <c r="A84" t="s">
        <v>340</v>
      </c>
      <c r="B84" t="s">
        <v>1</v>
      </c>
      <c r="C84">
        <v>1500</v>
      </c>
      <c r="D84">
        <v>1.6172899999999999</v>
      </c>
      <c r="E84">
        <v>28</v>
      </c>
      <c r="F84">
        <v>2.7</v>
      </c>
      <c r="G84" t="s">
        <v>326</v>
      </c>
      <c r="H84">
        <f t="shared" si="3"/>
        <v>2.1392724867724863E-2</v>
      </c>
      <c r="I84">
        <f t="shared" si="4"/>
        <v>186</v>
      </c>
      <c r="J84" s="2">
        <f t="shared" si="5"/>
        <v>300.81593999999996</v>
      </c>
    </row>
    <row r="85" spans="1:10" x14ac:dyDescent="0.35">
      <c r="A85" t="s">
        <v>412</v>
      </c>
      <c r="B85" t="s">
        <v>125</v>
      </c>
      <c r="C85">
        <v>780</v>
      </c>
      <c r="D85">
        <v>2.9064299999999998</v>
      </c>
      <c r="E85">
        <v>50</v>
      </c>
      <c r="F85">
        <v>3</v>
      </c>
      <c r="G85" t="s">
        <v>281</v>
      </c>
      <c r="H85">
        <f t="shared" si="3"/>
        <v>1.93762E-2</v>
      </c>
      <c r="I85">
        <f t="shared" si="4"/>
        <v>104</v>
      </c>
      <c r="J85" s="2">
        <f t="shared" si="5"/>
        <v>302.26871999999997</v>
      </c>
    </row>
    <row r="86" spans="1:10" x14ac:dyDescent="0.35">
      <c r="A86" t="s">
        <v>413</v>
      </c>
      <c r="B86" t="s">
        <v>125</v>
      </c>
      <c r="C86">
        <v>1165</v>
      </c>
      <c r="D86">
        <v>2.90666</v>
      </c>
      <c r="E86">
        <v>50</v>
      </c>
      <c r="F86">
        <v>2.7</v>
      </c>
      <c r="G86" t="s">
        <v>268</v>
      </c>
      <c r="H86">
        <f t="shared" si="3"/>
        <v>2.1530814814814815E-2</v>
      </c>
      <c r="I86">
        <f t="shared" si="4"/>
        <v>104</v>
      </c>
      <c r="J86" s="2">
        <f t="shared" si="5"/>
        <v>302.29264000000001</v>
      </c>
    </row>
    <row r="87" spans="1:10" x14ac:dyDescent="0.35">
      <c r="A87" t="s">
        <v>334</v>
      </c>
      <c r="B87" t="s">
        <v>130</v>
      </c>
      <c r="C87">
        <v>4294</v>
      </c>
      <c r="D87">
        <v>1.4855100000000001</v>
      </c>
      <c r="E87">
        <v>25</v>
      </c>
      <c r="F87">
        <v>2.7</v>
      </c>
      <c r="G87" t="s">
        <v>263</v>
      </c>
      <c r="H87">
        <f t="shared" si="3"/>
        <v>2.2007555555555558E-2</v>
      </c>
      <c r="I87">
        <f t="shared" si="4"/>
        <v>208</v>
      </c>
      <c r="J87" s="2">
        <f t="shared" si="5"/>
        <v>308.98608000000002</v>
      </c>
    </row>
    <row r="88" spans="1:10" x14ac:dyDescent="0.35">
      <c r="A88" t="s">
        <v>449</v>
      </c>
      <c r="B88" t="s">
        <v>29</v>
      </c>
      <c r="C88">
        <v>485</v>
      </c>
      <c r="D88">
        <v>4.9409799999999997</v>
      </c>
      <c r="E88">
        <v>82</v>
      </c>
      <c r="F88">
        <v>2.7</v>
      </c>
      <c r="G88" t="s">
        <v>291</v>
      </c>
      <c r="H88">
        <f t="shared" si="3"/>
        <v>2.2316982836495029E-2</v>
      </c>
      <c r="I88">
        <f t="shared" si="4"/>
        <v>64</v>
      </c>
      <c r="J88" s="2">
        <f t="shared" si="5"/>
        <v>316.22271999999998</v>
      </c>
    </row>
    <row r="89" spans="1:10" x14ac:dyDescent="0.35">
      <c r="A89" t="s">
        <v>431</v>
      </c>
      <c r="B89" t="s">
        <v>39</v>
      </c>
      <c r="C89">
        <v>19002</v>
      </c>
      <c r="D89">
        <v>3.65001</v>
      </c>
      <c r="E89">
        <v>60</v>
      </c>
      <c r="F89">
        <v>2.7</v>
      </c>
      <c r="G89" t="s">
        <v>432</v>
      </c>
      <c r="H89">
        <f t="shared" si="3"/>
        <v>2.2530925925925926E-2</v>
      </c>
      <c r="I89">
        <f t="shared" si="4"/>
        <v>87</v>
      </c>
      <c r="J89" s="2">
        <f t="shared" si="5"/>
        <v>317.55086999999997</v>
      </c>
    </row>
    <row r="90" spans="1:10" x14ac:dyDescent="0.35">
      <c r="A90" t="s">
        <v>418</v>
      </c>
      <c r="B90" t="s">
        <v>122</v>
      </c>
      <c r="C90">
        <v>0</v>
      </c>
      <c r="D90">
        <v>3.08588</v>
      </c>
      <c r="E90">
        <v>50</v>
      </c>
      <c r="F90">
        <v>2.2999999999999998</v>
      </c>
      <c r="G90" t="s">
        <v>291</v>
      </c>
      <c r="H90">
        <f t="shared" si="3"/>
        <v>2.6833739130434787E-2</v>
      </c>
      <c r="I90">
        <f t="shared" si="4"/>
        <v>104</v>
      </c>
      <c r="J90" s="2">
        <f t="shared" si="5"/>
        <v>320.93151999999998</v>
      </c>
    </row>
    <row r="91" spans="1:10" x14ac:dyDescent="0.35">
      <c r="A91" t="s">
        <v>198</v>
      </c>
      <c r="B91" t="s">
        <v>122</v>
      </c>
      <c r="C91">
        <v>3976</v>
      </c>
      <c r="D91">
        <v>6.1976000000000004</v>
      </c>
      <c r="E91">
        <v>100</v>
      </c>
      <c r="F91">
        <v>2.7</v>
      </c>
      <c r="G91" t="s">
        <v>240</v>
      </c>
      <c r="H91">
        <f t="shared" si="3"/>
        <v>2.2954074074074075E-2</v>
      </c>
      <c r="I91">
        <f t="shared" si="4"/>
        <v>52</v>
      </c>
      <c r="J91" s="2">
        <f t="shared" si="5"/>
        <v>322.27520000000004</v>
      </c>
    </row>
    <row r="92" spans="1:10" x14ac:dyDescent="0.35">
      <c r="A92" t="s">
        <v>316</v>
      </c>
      <c r="B92" t="s">
        <v>1</v>
      </c>
      <c r="C92">
        <v>1500</v>
      </c>
      <c r="D92">
        <v>0.68330000000000002</v>
      </c>
      <c r="E92">
        <v>11</v>
      </c>
      <c r="F92">
        <v>2.7</v>
      </c>
      <c r="G92" t="s">
        <v>313</v>
      </c>
      <c r="H92">
        <f t="shared" si="3"/>
        <v>2.3006734006734007E-2</v>
      </c>
      <c r="I92">
        <f t="shared" si="4"/>
        <v>472</v>
      </c>
      <c r="J92" s="2">
        <f t="shared" si="5"/>
        <v>322.51760000000002</v>
      </c>
    </row>
    <row r="93" spans="1:10" x14ac:dyDescent="0.35">
      <c r="A93" t="s">
        <v>404</v>
      </c>
      <c r="B93" t="s">
        <v>12</v>
      </c>
      <c r="C93">
        <v>596</v>
      </c>
      <c r="D93">
        <v>2.8033000000000001</v>
      </c>
      <c r="E93">
        <v>45</v>
      </c>
      <c r="F93">
        <v>2.7</v>
      </c>
      <c r="G93" t="s">
        <v>405</v>
      </c>
      <c r="H93">
        <f t="shared" si="3"/>
        <v>2.3072427983539093E-2</v>
      </c>
      <c r="I93">
        <f t="shared" si="4"/>
        <v>116</v>
      </c>
      <c r="J93" s="2">
        <f t="shared" si="5"/>
        <v>325.18280000000004</v>
      </c>
    </row>
    <row r="94" spans="1:10" x14ac:dyDescent="0.35">
      <c r="A94" t="s">
        <v>200</v>
      </c>
      <c r="B94" t="s">
        <v>130</v>
      </c>
      <c r="C94">
        <v>0</v>
      </c>
      <c r="D94">
        <v>27.502739999999999</v>
      </c>
      <c r="E94">
        <v>500</v>
      </c>
      <c r="F94">
        <v>2.7</v>
      </c>
      <c r="G94" t="s">
        <v>246</v>
      </c>
      <c r="H94">
        <f t="shared" si="3"/>
        <v>2.0372399999999999E-2</v>
      </c>
      <c r="I94">
        <f t="shared" si="4"/>
        <v>11</v>
      </c>
      <c r="J94" s="2">
        <f t="shared" si="5"/>
        <v>302.53014000000002</v>
      </c>
    </row>
    <row r="95" spans="1:10" x14ac:dyDescent="0.35">
      <c r="A95" t="s">
        <v>188</v>
      </c>
      <c r="B95" t="s">
        <v>39</v>
      </c>
      <c r="C95">
        <v>0</v>
      </c>
      <c r="D95">
        <v>34.7575</v>
      </c>
      <c r="E95">
        <v>600</v>
      </c>
      <c r="F95">
        <v>2.5</v>
      </c>
      <c r="G95" t="s">
        <v>289</v>
      </c>
      <c r="H95">
        <f t="shared" si="3"/>
        <v>2.3171666666666667E-2</v>
      </c>
      <c r="I95">
        <f t="shared" si="4"/>
        <v>9</v>
      </c>
      <c r="J95" s="2">
        <f t="shared" si="5"/>
        <v>312.8175</v>
      </c>
    </row>
    <row r="96" spans="1:10" x14ac:dyDescent="0.35">
      <c r="A96" t="s">
        <v>427</v>
      </c>
      <c r="B96" t="s">
        <v>12</v>
      </c>
      <c r="C96">
        <v>236</v>
      </c>
      <c r="D96">
        <v>3.4775</v>
      </c>
      <c r="E96">
        <v>55</v>
      </c>
      <c r="F96">
        <v>2.7</v>
      </c>
      <c r="G96" t="s">
        <v>326</v>
      </c>
      <c r="H96">
        <f t="shared" si="3"/>
        <v>2.3417508417508417E-2</v>
      </c>
      <c r="I96">
        <f t="shared" si="4"/>
        <v>95</v>
      </c>
      <c r="J96" s="2">
        <f t="shared" si="5"/>
        <v>330.36250000000001</v>
      </c>
    </row>
    <row r="97" spans="1:10" x14ac:dyDescent="0.35">
      <c r="A97" t="s">
        <v>339</v>
      </c>
      <c r="B97" t="s">
        <v>1</v>
      </c>
      <c r="C97">
        <v>1490</v>
      </c>
      <c r="D97">
        <v>1.5933299999999999</v>
      </c>
      <c r="E97">
        <v>25</v>
      </c>
      <c r="F97">
        <v>2.7</v>
      </c>
      <c r="G97" t="s">
        <v>276</v>
      </c>
      <c r="H97" s="3">
        <f t="shared" si="3"/>
        <v>2.3604888888888887E-2</v>
      </c>
      <c r="I97" s="3">
        <f t="shared" si="4"/>
        <v>208</v>
      </c>
      <c r="J97" s="4">
        <f t="shared" si="5"/>
        <v>331.41264000000001</v>
      </c>
    </row>
    <row r="98" spans="1:10" x14ac:dyDescent="0.35">
      <c r="A98" t="s">
        <v>311</v>
      </c>
      <c r="B98" t="s">
        <v>1</v>
      </c>
      <c r="C98">
        <v>2490</v>
      </c>
      <c r="D98">
        <v>0.63893</v>
      </c>
      <c r="E98">
        <v>10</v>
      </c>
      <c r="F98">
        <v>2.7</v>
      </c>
      <c r="G98" t="s">
        <v>313</v>
      </c>
      <c r="H98">
        <f t="shared" si="3"/>
        <v>2.3664074074074073E-2</v>
      </c>
      <c r="I98">
        <f t="shared" si="4"/>
        <v>519</v>
      </c>
      <c r="J98" s="2">
        <f t="shared" si="5"/>
        <v>331.60467</v>
      </c>
    </row>
    <row r="99" spans="1:10" x14ac:dyDescent="0.35">
      <c r="A99" t="s">
        <v>374</v>
      </c>
      <c r="B99" t="s">
        <v>139</v>
      </c>
      <c r="C99">
        <v>0</v>
      </c>
      <c r="D99">
        <v>2.2832400000000002</v>
      </c>
      <c r="E99">
        <v>35</v>
      </c>
      <c r="F99">
        <v>3</v>
      </c>
      <c r="G99" t="s">
        <v>276</v>
      </c>
      <c r="H99">
        <f t="shared" si="3"/>
        <v>2.1745142857142859E-2</v>
      </c>
      <c r="I99">
        <f t="shared" si="4"/>
        <v>149</v>
      </c>
      <c r="J99" s="2">
        <f t="shared" si="5"/>
        <v>340.20276000000001</v>
      </c>
    </row>
    <row r="100" spans="1:10" x14ac:dyDescent="0.35">
      <c r="A100" t="s">
        <v>426</v>
      </c>
      <c r="B100" t="s">
        <v>12</v>
      </c>
      <c r="C100">
        <v>71</v>
      </c>
      <c r="D100">
        <v>3.3151000000000002</v>
      </c>
      <c r="E100">
        <v>50</v>
      </c>
      <c r="F100">
        <v>2.7</v>
      </c>
      <c r="G100" t="s">
        <v>240</v>
      </c>
      <c r="H100">
        <f t="shared" si="3"/>
        <v>2.4556296296296298E-2</v>
      </c>
      <c r="I100">
        <f t="shared" si="4"/>
        <v>104</v>
      </c>
      <c r="J100" s="2">
        <f t="shared" si="5"/>
        <v>344.7704</v>
      </c>
    </row>
    <row r="101" spans="1:10" x14ac:dyDescent="0.35">
      <c r="A101" t="s">
        <v>446</v>
      </c>
      <c r="B101" t="s">
        <v>122</v>
      </c>
      <c r="C101">
        <v>550</v>
      </c>
      <c r="D101">
        <v>4.5647799999999998</v>
      </c>
      <c r="E101">
        <v>70</v>
      </c>
      <c r="F101">
        <v>2.1</v>
      </c>
      <c r="G101" t="s">
        <v>291</v>
      </c>
      <c r="H101">
        <f t="shared" si="3"/>
        <v>3.1052925170068028E-2</v>
      </c>
      <c r="I101">
        <f t="shared" si="4"/>
        <v>75</v>
      </c>
      <c r="J101" s="2">
        <f t="shared" si="5"/>
        <v>342.35849999999999</v>
      </c>
    </row>
    <row r="102" spans="1:10" x14ac:dyDescent="0.35">
      <c r="A102" t="s">
        <v>185</v>
      </c>
      <c r="B102" t="s">
        <v>130</v>
      </c>
      <c r="C102">
        <v>0</v>
      </c>
      <c r="D102">
        <v>24.492239999999999</v>
      </c>
      <c r="E102">
        <v>400</v>
      </c>
      <c r="F102">
        <v>2.5</v>
      </c>
      <c r="G102" t="s">
        <v>240</v>
      </c>
      <c r="H102">
        <f t="shared" si="3"/>
        <v>2.4492239999999998E-2</v>
      </c>
      <c r="I102">
        <f t="shared" si="4"/>
        <v>13</v>
      </c>
      <c r="J102" s="2">
        <f t="shared" si="5"/>
        <v>318.39911999999998</v>
      </c>
    </row>
    <row r="103" spans="1:10" x14ac:dyDescent="0.35">
      <c r="A103" t="s">
        <v>437</v>
      </c>
      <c r="B103" t="s">
        <v>39</v>
      </c>
      <c r="C103">
        <v>2966</v>
      </c>
      <c r="D103">
        <v>3.99736</v>
      </c>
      <c r="E103">
        <v>60</v>
      </c>
      <c r="F103">
        <v>2.5</v>
      </c>
      <c r="G103" t="s">
        <v>438</v>
      </c>
      <c r="H103">
        <f t="shared" si="3"/>
        <v>2.6649066666666665E-2</v>
      </c>
      <c r="I103">
        <f t="shared" si="4"/>
        <v>87</v>
      </c>
      <c r="J103" s="2">
        <f t="shared" si="5"/>
        <v>347.77032000000003</v>
      </c>
    </row>
    <row r="104" spans="1:10" x14ac:dyDescent="0.35">
      <c r="A104" t="s">
        <v>193</v>
      </c>
      <c r="B104" t="s">
        <v>130</v>
      </c>
      <c r="C104">
        <v>44</v>
      </c>
      <c r="D104">
        <v>6.7664299999999997</v>
      </c>
      <c r="E104">
        <v>100</v>
      </c>
      <c r="F104">
        <v>2.7</v>
      </c>
      <c r="G104" t="s">
        <v>257</v>
      </c>
      <c r="H104">
        <f t="shared" si="3"/>
        <v>2.5060851851851852E-2</v>
      </c>
      <c r="I104">
        <f t="shared" si="4"/>
        <v>52</v>
      </c>
      <c r="J104" s="2">
        <f t="shared" si="5"/>
        <v>351.85435999999999</v>
      </c>
    </row>
    <row r="105" spans="1:10" x14ac:dyDescent="0.35">
      <c r="A105" t="s">
        <v>439</v>
      </c>
      <c r="B105" t="s">
        <v>12</v>
      </c>
      <c r="C105">
        <v>388</v>
      </c>
      <c r="D105">
        <v>4.05098</v>
      </c>
      <c r="E105">
        <v>60</v>
      </c>
      <c r="F105">
        <v>2.7</v>
      </c>
      <c r="G105" t="s">
        <v>440</v>
      </c>
      <c r="H105">
        <f t="shared" si="3"/>
        <v>2.5006049382716049E-2</v>
      </c>
      <c r="I105">
        <f t="shared" si="4"/>
        <v>87</v>
      </c>
      <c r="J105" s="2">
        <f t="shared" si="5"/>
        <v>352.43526000000003</v>
      </c>
    </row>
    <row r="106" spans="1:10" x14ac:dyDescent="0.35">
      <c r="A106" t="s">
        <v>117</v>
      </c>
      <c r="B106" t="s">
        <v>29</v>
      </c>
      <c r="C106">
        <v>0</v>
      </c>
      <c r="D106">
        <v>150.21960000000001</v>
      </c>
      <c r="E106">
        <v>2200</v>
      </c>
      <c r="F106">
        <v>2.5</v>
      </c>
      <c r="G106" t="s">
        <v>301</v>
      </c>
      <c r="H106">
        <f t="shared" si="3"/>
        <v>2.7312654545454548E-2</v>
      </c>
      <c r="I106">
        <f t="shared" si="4"/>
        <v>3</v>
      </c>
      <c r="J106" s="2">
        <f t="shared" si="5"/>
        <v>450.65880000000004</v>
      </c>
    </row>
    <row r="107" spans="1:10" x14ac:dyDescent="0.35">
      <c r="A107" t="s">
        <v>116</v>
      </c>
      <c r="B107" t="s">
        <v>29</v>
      </c>
      <c r="C107">
        <v>0</v>
      </c>
      <c r="D107">
        <v>150.21960000000001</v>
      </c>
      <c r="E107">
        <v>2200</v>
      </c>
      <c r="F107">
        <v>2.5</v>
      </c>
      <c r="G107" t="s">
        <v>301</v>
      </c>
      <c r="H107">
        <f t="shared" si="3"/>
        <v>2.7312654545454548E-2</v>
      </c>
      <c r="I107">
        <f t="shared" si="4"/>
        <v>3</v>
      </c>
      <c r="J107" s="2">
        <f t="shared" si="5"/>
        <v>450.65880000000004</v>
      </c>
    </row>
    <row r="108" spans="1:10" x14ac:dyDescent="0.35">
      <c r="A108" t="s">
        <v>474</v>
      </c>
      <c r="B108" t="s">
        <v>130</v>
      </c>
      <c r="C108">
        <v>0</v>
      </c>
      <c r="D108">
        <v>2.0419100000000001</v>
      </c>
      <c r="E108">
        <v>30</v>
      </c>
      <c r="F108">
        <v>2.7</v>
      </c>
      <c r="G108" t="s">
        <v>328</v>
      </c>
      <c r="H108">
        <f t="shared" si="3"/>
        <v>2.5208765432098768E-2</v>
      </c>
      <c r="I108">
        <f t="shared" si="4"/>
        <v>173</v>
      </c>
      <c r="J108" s="2">
        <f t="shared" si="5"/>
        <v>353.25042999999999</v>
      </c>
    </row>
    <row r="109" spans="1:10" x14ac:dyDescent="0.35">
      <c r="A109" t="s">
        <v>192</v>
      </c>
      <c r="B109" t="s">
        <v>130</v>
      </c>
      <c r="C109">
        <v>0</v>
      </c>
      <c r="D109">
        <v>6.8884400000000001</v>
      </c>
      <c r="E109">
        <v>100</v>
      </c>
      <c r="F109">
        <v>2.5</v>
      </c>
      <c r="G109" t="s">
        <v>263</v>
      </c>
      <c r="H109">
        <f t="shared" si="3"/>
        <v>2.755376E-2</v>
      </c>
      <c r="I109">
        <f t="shared" si="4"/>
        <v>52</v>
      </c>
      <c r="J109" s="2">
        <f t="shared" si="5"/>
        <v>358.19888000000003</v>
      </c>
    </row>
    <row r="110" spans="1:10" x14ac:dyDescent="0.35">
      <c r="A110" t="s">
        <v>458</v>
      </c>
      <c r="B110" t="s">
        <v>39</v>
      </c>
      <c r="C110">
        <v>5702</v>
      </c>
      <c r="D110">
        <v>6.9061899999999996</v>
      </c>
      <c r="E110">
        <v>100</v>
      </c>
      <c r="F110">
        <v>2.7</v>
      </c>
      <c r="G110" t="s">
        <v>261</v>
      </c>
      <c r="H110">
        <f t="shared" si="3"/>
        <v>2.557848148148148E-2</v>
      </c>
      <c r="I110">
        <f t="shared" si="4"/>
        <v>52</v>
      </c>
      <c r="J110" s="2">
        <f t="shared" si="5"/>
        <v>359.12187999999998</v>
      </c>
    </row>
    <row r="111" spans="1:10" x14ac:dyDescent="0.35">
      <c r="A111" t="s">
        <v>466</v>
      </c>
      <c r="B111" t="s">
        <v>130</v>
      </c>
      <c r="C111">
        <v>0</v>
      </c>
      <c r="D111">
        <v>0.69101999999999997</v>
      </c>
      <c r="E111">
        <v>10</v>
      </c>
      <c r="F111">
        <v>2.2999999999999998</v>
      </c>
      <c r="G111" t="s">
        <v>467</v>
      </c>
      <c r="H111">
        <f t="shared" si="3"/>
        <v>3.0044347826086955E-2</v>
      </c>
      <c r="I111">
        <f t="shared" si="4"/>
        <v>519</v>
      </c>
      <c r="J111" s="2">
        <f t="shared" si="5"/>
        <v>358.63937999999996</v>
      </c>
    </row>
    <row r="112" spans="1:10" x14ac:dyDescent="0.35">
      <c r="A112" t="s">
        <v>428</v>
      </c>
      <c r="B112" t="s">
        <v>12</v>
      </c>
      <c r="C112">
        <v>146</v>
      </c>
      <c r="D112">
        <v>3.48482</v>
      </c>
      <c r="E112">
        <v>50</v>
      </c>
      <c r="F112">
        <v>3</v>
      </c>
      <c r="G112" t="s">
        <v>344</v>
      </c>
      <c r="H112">
        <f t="shared" si="3"/>
        <v>2.3232133333333335E-2</v>
      </c>
      <c r="I112">
        <f t="shared" si="4"/>
        <v>104</v>
      </c>
      <c r="J112" s="2">
        <f t="shared" si="5"/>
        <v>362.42128000000002</v>
      </c>
    </row>
    <row r="113" spans="1:10" x14ac:dyDescent="0.35">
      <c r="A113" t="s">
        <v>361</v>
      </c>
      <c r="B113" t="s">
        <v>1</v>
      </c>
      <c r="C113">
        <v>1500</v>
      </c>
      <c r="D113">
        <v>1.9496199999999999</v>
      </c>
      <c r="E113">
        <v>28</v>
      </c>
      <c r="F113">
        <v>2.7</v>
      </c>
      <c r="G113" t="s">
        <v>265</v>
      </c>
      <c r="H113">
        <f t="shared" si="3"/>
        <v>2.5788624338624333E-2</v>
      </c>
      <c r="I113">
        <f t="shared" si="4"/>
        <v>186</v>
      </c>
      <c r="J113" s="2">
        <f t="shared" si="5"/>
        <v>362.62932000000001</v>
      </c>
    </row>
    <row r="114" spans="1:10" x14ac:dyDescent="0.35">
      <c r="A114" t="s">
        <v>336</v>
      </c>
      <c r="B114" t="s">
        <v>1</v>
      </c>
      <c r="C114">
        <v>1500</v>
      </c>
      <c r="D114">
        <v>1.5573900000000001</v>
      </c>
      <c r="E114">
        <v>22</v>
      </c>
      <c r="F114">
        <v>2.7</v>
      </c>
      <c r="G114" t="s">
        <v>337</v>
      </c>
      <c r="H114">
        <f t="shared" si="3"/>
        <v>2.6218686868686867E-2</v>
      </c>
      <c r="I114">
        <f t="shared" si="4"/>
        <v>236</v>
      </c>
      <c r="J114" s="2">
        <f t="shared" si="5"/>
        <v>367.54404</v>
      </c>
    </row>
    <row r="115" spans="1:10" x14ac:dyDescent="0.35">
      <c r="A115" t="s">
        <v>408</v>
      </c>
      <c r="B115" t="s">
        <v>12</v>
      </c>
      <c r="C115">
        <v>1848</v>
      </c>
      <c r="D115">
        <v>2.8399000000000001</v>
      </c>
      <c r="E115">
        <v>40</v>
      </c>
      <c r="F115">
        <v>2.7</v>
      </c>
      <c r="G115" t="s">
        <v>247</v>
      </c>
      <c r="H115">
        <f t="shared" si="3"/>
        <v>2.6295370370370372E-2</v>
      </c>
      <c r="I115">
        <f t="shared" si="4"/>
        <v>130</v>
      </c>
      <c r="J115" s="2">
        <f t="shared" si="5"/>
        <v>369.18700000000001</v>
      </c>
    </row>
    <row r="116" spans="1:10" x14ac:dyDescent="0.35">
      <c r="A116" t="s">
        <v>452</v>
      </c>
      <c r="B116" t="s">
        <v>39</v>
      </c>
      <c r="C116">
        <v>34</v>
      </c>
      <c r="D116">
        <v>5.5906200000000004</v>
      </c>
      <c r="E116">
        <v>80</v>
      </c>
      <c r="F116">
        <v>2.7</v>
      </c>
      <c r="G116" t="s">
        <v>55</v>
      </c>
      <c r="H116">
        <f t="shared" si="3"/>
        <v>2.5882500000000003E-2</v>
      </c>
      <c r="I116">
        <f t="shared" si="4"/>
        <v>65</v>
      </c>
      <c r="J116" s="2">
        <f t="shared" si="5"/>
        <v>363.39030000000002</v>
      </c>
    </row>
    <row r="117" spans="1:10" x14ac:dyDescent="0.35">
      <c r="A117" t="s">
        <v>443</v>
      </c>
      <c r="B117" t="s">
        <v>12</v>
      </c>
      <c r="C117">
        <v>82</v>
      </c>
      <c r="D117">
        <v>4.2584200000000001</v>
      </c>
      <c r="E117">
        <v>60</v>
      </c>
      <c r="F117">
        <v>3</v>
      </c>
      <c r="G117" t="s">
        <v>444</v>
      </c>
      <c r="H117">
        <f t="shared" si="3"/>
        <v>2.3657888888888888E-2</v>
      </c>
      <c r="I117">
        <f t="shared" si="4"/>
        <v>87</v>
      </c>
      <c r="J117" s="2">
        <f t="shared" si="5"/>
        <v>370.48254000000003</v>
      </c>
    </row>
    <row r="118" spans="1:10" x14ac:dyDescent="0.35">
      <c r="A118" t="s">
        <v>465</v>
      </c>
      <c r="B118" t="s">
        <v>39</v>
      </c>
      <c r="C118">
        <v>0</v>
      </c>
      <c r="D118">
        <v>39.392000000000003</v>
      </c>
      <c r="E118">
        <v>600</v>
      </c>
      <c r="F118">
        <v>2.7</v>
      </c>
      <c r="G118" t="s">
        <v>286</v>
      </c>
      <c r="H118">
        <f t="shared" si="3"/>
        <v>2.4316049382716053E-2</v>
      </c>
      <c r="I118">
        <f t="shared" si="4"/>
        <v>9</v>
      </c>
      <c r="J118" s="2">
        <f t="shared" si="5"/>
        <v>354.52800000000002</v>
      </c>
    </row>
    <row r="119" spans="1:10" x14ac:dyDescent="0.35">
      <c r="A119" t="s">
        <v>186</v>
      </c>
      <c r="B119" t="s">
        <v>39</v>
      </c>
      <c r="C119">
        <v>996</v>
      </c>
      <c r="D119">
        <v>8.0076800000000006</v>
      </c>
      <c r="E119">
        <v>110</v>
      </c>
      <c r="F119">
        <v>2.5</v>
      </c>
      <c r="G119" t="s">
        <v>262</v>
      </c>
      <c r="H119">
        <f t="shared" si="3"/>
        <v>2.9118836363636366E-2</v>
      </c>
      <c r="I119">
        <f t="shared" si="4"/>
        <v>48</v>
      </c>
      <c r="J119" s="2">
        <f t="shared" si="5"/>
        <v>384.36864000000003</v>
      </c>
    </row>
    <row r="120" spans="1:10" x14ac:dyDescent="0.35">
      <c r="A120" t="s">
        <v>433</v>
      </c>
      <c r="B120" t="s">
        <v>12</v>
      </c>
      <c r="C120">
        <v>370</v>
      </c>
      <c r="D120">
        <v>3.6545399999999999</v>
      </c>
      <c r="E120">
        <v>50</v>
      </c>
      <c r="F120">
        <v>2.7</v>
      </c>
      <c r="G120" t="s">
        <v>240</v>
      </c>
      <c r="H120">
        <f t="shared" si="3"/>
        <v>2.7070666666666666E-2</v>
      </c>
      <c r="I120">
        <f t="shared" si="4"/>
        <v>104</v>
      </c>
      <c r="J120" s="2">
        <f t="shared" si="5"/>
        <v>380.07216</v>
      </c>
    </row>
    <row r="121" spans="1:10" x14ac:dyDescent="0.35">
      <c r="A121" t="s">
        <v>434</v>
      </c>
      <c r="B121" t="s">
        <v>130</v>
      </c>
      <c r="C121">
        <v>0</v>
      </c>
      <c r="D121">
        <v>3.67056</v>
      </c>
      <c r="E121">
        <v>50</v>
      </c>
      <c r="F121">
        <v>2.5</v>
      </c>
      <c r="G121" t="s">
        <v>328</v>
      </c>
      <c r="H121">
        <f t="shared" si="3"/>
        <v>2.9364480000000002E-2</v>
      </c>
      <c r="I121">
        <f t="shared" si="4"/>
        <v>104</v>
      </c>
      <c r="J121" s="2">
        <f t="shared" si="5"/>
        <v>381.73824000000002</v>
      </c>
    </row>
    <row r="122" spans="1:10" x14ac:dyDescent="0.35">
      <c r="A122" t="s">
        <v>353</v>
      </c>
      <c r="B122" t="s">
        <v>139</v>
      </c>
      <c r="C122">
        <v>250</v>
      </c>
      <c r="D122">
        <v>1.84579</v>
      </c>
      <c r="E122">
        <v>25</v>
      </c>
      <c r="F122">
        <v>2.7</v>
      </c>
      <c r="G122" t="s">
        <v>354</v>
      </c>
      <c r="H122">
        <f t="shared" si="3"/>
        <v>2.7345037037037039E-2</v>
      </c>
      <c r="I122">
        <f t="shared" si="4"/>
        <v>208</v>
      </c>
      <c r="J122" s="2">
        <f t="shared" si="5"/>
        <v>383.92432000000002</v>
      </c>
    </row>
    <row r="123" spans="1:10" x14ac:dyDescent="0.35">
      <c r="A123" t="s">
        <v>190</v>
      </c>
      <c r="B123" t="s">
        <v>130</v>
      </c>
      <c r="C123">
        <v>0</v>
      </c>
      <c r="D123">
        <v>10.858219999999999</v>
      </c>
      <c r="E123">
        <v>150</v>
      </c>
      <c r="F123">
        <v>2.7</v>
      </c>
      <c r="G123" t="s">
        <v>268</v>
      </c>
      <c r="H123">
        <f t="shared" si="3"/>
        <v>2.6810419753086418E-2</v>
      </c>
      <c r="I123">
        <f t="shared" si="4"/>
        <v>35</v>
      </c>
      <c r="J123" s="2">
        <f t="shared" si="5"/>
        <v>380.03769999999997</v>
      </c>
    </row>
    <row r="124" spans="1:10" x14ac:dyDescent="0.35">
      <c r="A124" t="s">
        <v>415</v>
      </c>
      <c r="B124" t="s">
        <v>12</v>
      </c>
      <c r="C124">
        <v>398</v>
      </c>
      <c r="D124">
        <v>2.98699</v>
      </c>
      <c r="E124">
        <v>40</v>
      </c>
      <c r="F124">
        <v>3</v>
      </c>
      <c r="G124" t="s">
        <v>416</v>
      </c>
      <c r="H124">
        <f t="shared" si="3"/>
        <v>2.4891583333333335E-2</v>
      </c>
      <c r="I124">
        <f t="shared" si="4"/>
        <v>130</v>
      </c>
      <c r="J124" s="2">
        <f t="shared" si="5"/>
        <v>388.30869999999999</v>
      </c>
    </row>
    <row r="125" spans="1:10" x14ac:dyDescent="0.35">
      <c r="A125" t="s">
        <v>445</v>
      </c>
      <c r="B125" t="s">
        <v>12</v>
      </c>
      <c r="C125">
        <v>100</v>
      </c>
      <c r="D125">
        <v>4.4536300000000004</v>
      </c>
      <c r="E125">
        <v>60</v>
      </c>
      <c r="F125">
        <v>2.7</v>
      </c>
      <c r="G125" t="s">
        <v>440</v>
      </c>
      <c r="H125">
        <f t="shared" si="3"/>
        <v>2.7491543209876547E-2</v>
      </c>
      <c r="I125">
        <f t="shared" si="4"/>
        <v>87</v>
      </c>
      <c r="J125" s="2">
        <f t="shared" si="5"/>
        <v>387.46581000000003</v>
      </c>
    </row>
    <row r="126" spans="1:10" x14ac:dyDescent="0.35">
      <c r="A126" t="s">
        <v>189</v>
      </c>
      <c r="B126" t="s">
        <v>125</v>
      </c>
      <c r="C126">
        <v>13424</v>
      </c>
      <c r="D126">
        <v>11.04706</v>
      </c>
      <c r="E126">
        <v>150</v>
      </c>
      <c r="F126">
        <v>2.7</v>
      </c>
      <c r="G126" t="s">
        <v>269</v>
      </c>
      <c r="H126">
        <f t="shared" si="3"/>
        <v>2.7276691358024692E-2</v>
      </c>
      <c r="I126">
        <f t="shared" si="4"/>
        <v>35</v>
      </c>
      <c r="J126" s="2">
        <f t="shared" si="5"/>
        <v>386.64710000000002</v>
      </c>
    </row>
    <row r="127" spans="1:10" x14ac:dyDescent="0.35">
      <c r="A127" t="s">
        <v>341</v>
      </c>
      <c r="B127" t="s">
        <v>1</v>
      </c>
      <c r="C127">
        <v>1500</v>
      </c>
      <c r="D127">
        <v>1.6652100000000001</v>
      </c>
      <c r="E127">
        <v>22</v>
      </c>
      <c r="F127">
        <v>2.7</v>
      </c>
      <c r="G127" t="s">
        <v>280</v>
      </c>
      <c r="H127">
        <f t="shared" si="3"/>
        <v>2.8033838383838383E-2</v>
      </c>
      <c r="I127">
        <f t="shared" si="4"/>
        <v>236</v>
      </c>
      <c r="J127" s="2">
        <f t="shared" si="5"/>
        <v>392.98956000000004</v>
      </c>
    </row>
    <row r="128" spans="1:10" x14ac:dyDescent="0.35">
      <c r="A128" t="s">
        <v>358</v>
      </c>
      <c r="B128" t="s">
        <v>139</v>
      </c>
      <c r="C128">
        <v>45</v>
      </c>
      <c r="D128">
        <v>1.90347</v>
      </c>
      <c r="E128">
        <v>25</v>
      </c>
      <c r="F128">
        <v>3</v>
      </c>
      <c r="G128" t="s">
        <v>354</v>
      </c>
      <c r="H128">
        <f t="shared" si="3"/>
        <v>2.5379599999999999E-2</v>
      </c>
      <c r="I128">
        <f t="shared" si="4"/>
        <v>208</v>
      </c>
      <c r="J128" s="2">
        <f t="shared" si="5"/>
        <v>395.92176000000001</v>
      </c>
    </row>
    <row r="129" spans="1:10" x14ac:dyDescent="0.35">
      <c r="A129" t="s">
        <v>327</v>
      </c>
      <c r="B129" t="s">
        <v>130</v>
      </c>
      <c r="C129">
        <v>4679</v>
      </c>
      <c r="D129">
        <v>1.15415</v>
      </c>
      <c r="E129">
        <v>15</v>
      </c>
      <c r="F129">
        <v>2.7</v>
      </c>
      <c r="G129" t="s">
        <v>328</v>
      </c>
      <c r="H129">
        <f t="shared" si="3"/>
        <v>2.849753086419753E-2</v>
      </c>
      <c r="I129">
        <f t="shared" si="4"/>
        <v>346</v>
      </c>
      <c r="J129" s="2">
        <f t="shared" si="5"/>
        <v>399.33589999999998</v>
      </c>
    </row>
    <row r="130" spans="1:10" x14ac:dyDescent="0.35">
      <c r="A130" t="s">
        <v>420</v>
      </c>
      <c r="B130" t="s">
        <v>12</v>
      </c>
      <c r="C130">
        <v>176</v>
      </c>
      <c r="D130">
        <v>3.12276</v>
      </c>
      <c r="E130">
        <v>40</v>
      </c>
      <c r="F130">
        <v>2.7</v>
      </c>
      <c r="G130" t="s">
        <v>421</v>
      </c>
      <c r="H130">
        <f t="shared" si="3"/>
        <v>2.8914444444444444E-2</v>
      </c>
      <c r="I130">
        <f t="shared" si="4"/>
        <v>130</v>
      </c>
      <c r="J130" s="2">
        <f t="shared" si="5"/>
        <v>405.9588</v>
      </c>
    </row>
    <row r="131" spans="1:10" x14ac:dyDescent="0.35">
      <c r="A131" t="s">
        <v>106</v>
      </c>
      <c r="B131" t="s">
        <v>29</v>
      </c>
      <c r="C131">
        <v>0</v>
      </c>
      <c r="D131">
        <v>172.5496</v>
      </c>
      <c r="E131">
        <v>2700</v>
      </c>
      <c r="F131">
        <v>2.5</v>
      </c>
      <c r="G131" t="s">
        <v>251</v>
      </c>
      <c r="H131">
        <f t="shared" si="3"/>
        <v>2.5562903703703704E-2</v>
      </c>
      <c r="I131">
        <f t="shared" si="4"/>
        <v>2</v>
      </c>
      <c r="J131" s="2">
        <f t="shared" si="5"/>
        <v>345.0992</v>
      </c>
    </row>
    <row r="132" spans="1:10" x14ac:dyDescent="0.35">
      <c r="A132" t="s">
        <v>105</v>
      </c>
      <c r="B132" t="s">
        <v>29</v>
      </c>
      <c r="C132">
        <v>0</v>
      </c>
      <c r="D132">
        <v>172.5496</v>
      </c>
      <c r="E132">
        <v>2700</v>
      </c>
      <c r="F132">
        <v>2.5</v>
      </c>
      <c r="G132" t="s">
        <v>251</v>
      </c>
      <c r="H132">
        <f t="shared" si="3"/>
        <v>2.5562903703703704E-2</v>
      </c>
      <c r="I132">
        <f t="shared" si="4"/>
        <v>2</v>
      </c>
      <c r="J132" s="2">
        <f t="shared" si="5"/>
        <v>345.0992</v>
      </c>
    </row>
    <row r="133" spans="1:10" x14ac:dyDescent="0.35">
      <c r="A133" t="s">
        <v>401</v>
      </c>
      <c r="B133" t="s">
        <v>12</v>
      </c>
      <c r="C133">
        <v>598</v>
      </c>
      <c r="D133">
        <v>2.7456200000000002</v>
      </c>
      <c r="E133">
        <v>35</v>
      </c>
      <c r="F133">
        <v>2.7</v>
      </c>
      <c r="G133" t="s">
        <v>269</v>
      </c>
      <c r="H133">
        <f t="shared" si="3"/>
        <v>2.9054179894179896E-2</v>
      </c>
      <c r="I133">
        <f t="shared" si="4"/>
        <v>149</v>
      </c>
      <c r="J133" s="2">
        <f t="shared" si="5"/>
        <v>409.09738000000004</v>
      </c>
    </row>
    <row r="134" spans="1:10" x14ac:dyDescent="0.35">
      <c r="A134" t="s">
        <v>384</v>
      </c>
      <c r="B134" t="s">
        <v>12</v>
      </c>
      <c r="C134">
        <v>570</v>
      </c>
      <c r="D134">
        <v>2.35338</v>
      </c>
      <c r="E134">
        <v>30</v>
      </c>
      <c r="F134">
        <v>2.7</v>
      </c>
      <c r="G134" t="s">
        <v>385</v>
      </c>
      <c r="H134">
        <f t="shared" si="3"/>
        <v>2.9054074074074076E-2</v>
      </c>
      <c r="I134">
        <f t="shared" si="4"/>
        <v>173</v>
      </c>
      <c r="J134" s="2">
        <f t="shared" si="5"/>
        <v>407.13474000000002</v>
      </c>
    </row>
    <row r="135" spans="1:10" x14ac:dyDescent="0.35">
      <c r="A135" t="s">
        <v>363</v>
      </c>
      <c r="B135" t="s">
        <v>39</v>
      </c>
      <c r="C135">
        <v>7392</v>
      </c>
      <c r="D135">
        <v>2.0084499999999998</v>
      </c>
      <c r="E135">
        <v>25</v>
      </c>
      <c r="F135">
        <v>2.7</v>
      </c>
      <c r="G135" t="s">
        <v>364</v>
      </c>
      <c r="H135" s="3">
        <f t="shared" ref="H135:H198" si="6">D135/(E135*F135)</f>
        <v>2.9754814814814814E-2</v>
      </c>
      <c r="I135" s="3">
        <f t="shared" ref="I135:I198" si="7">ROUNDUP($B$4/E135,0)</f>
        <v>208</v>
      </c>
      <c r="J135" s="4">
        <f t="shared" ref="J135:J198" si="8">I135*D135</f>
        <v>417.75759999999997</v>
      </c>
    </row>
    <row r="136" spans="1:10" x14ac:dyDescent="0.35">
      <c r="A136" t="s">
        <v>407</v>
      </c>
      <c r="B136" t="s">
        <v>12</v>
      </c>
      <c r="C136">
        <v>150</v>
      </c>
      <c r="D136">
        <v>2.8285900000000002</v>
      </c>
      <c r="E136">
        <v>35</v>
      </c>
      <c r="F136">
        <v>3</v>
      </c>
      <c r="G136" t="s">
        <v>376</v>
      </c>
      <c r="H136">
        <f t="shared" si="6"/>
        <v>2.6938952380952383E-2</v>
      </c>
      <c r="I136">
        <f t="shared" si="7"/>
        <v>149</v>
      </c>
      <c r="J136" s="2">
        <f t="shared" si="8"/>
        <v>421.45991000000004</v>
      </c>
    </row>
    <row r="137" spans="1:10" x14ac:dyDescent="0.35">
      <c r="A137" t="s">
        <v>187</v>
      </c>
      <c r="B137" t="s">
        <v>29</v>
      </c>
      <c r="C137">
        <v>207</v>
      </c>
      <c r="D137">
        <v>11.939959999999999</v>
      </c>
      <c r="E137">
        <v>150</v>
      </c>
      <c r="F137">
        <v>2.5</v>
      </c>
      <c r="G137" t="s">
        <v>273</v>
      </c>
      <c r="H137">
        <f t="shared" si="6"/>
        <v>3.1839893333333334E-2</v>
      </c>
      <c r="I137">
        <f t="shared" si="7"/>
        <v>35</v>
      </c>
      <c r="J137" s="2">
        <f t="shared" si="8"/>
        <v>417.89859999999999</v>
      </c>
    </row>
    <row r="138" spans="1:10" x14ac:dyDescent="0.35">
      <c r="A138" t="s">
        <v>394</v>
      </c>
      <c r="B138" t="s">
        <v>139</v>
      </c>
      <c r="C138">
        <v>0</v>
      </c>
      <c r="D138">
        <v>2.4740500000000001</v>
      </c>
      <c r="E138">
        <v>30</v>
      </c>
      <c r="F138">
        <v>2.7</v>
      </c>
      <c r="G138" t="s">
        <v>55</v>
      </c>
      <c r="H138">
        <f t="shared" si="6"/>
        <v>3.0543827160493829E-2</v>
      </c>
      <c r="I138">
        <f t="shared" si="7"/>
        <v>173</v>
      </c>
      <c r="J138" s="2">
        <f t="shared" si="8"/>
        <v>428.01065</v>
      </c>
    </row>
    <row r="139" spans="1:10" x14ac:dyDescent="0.35">
      <c r="A139" t="s">
        <v>436</v>
      </c>
      <c r="B139" t="s">
        <v>29</v>
      </c>
      <c r="C139">
        <v>2206</v>
      </c>
      <c r="D139">
        <v>3.9386800000000002</v>
      </c>
      <c r="E139">
        <v>47</v>
      </c>
      <c r="F139">
        <v>2.7</v>
      </c>
      <c r="G139" t="s">
        <v>348</v>
      </c>
      <c r="H139">
        <f t="shared" si="6"/>
        <v>3.1037667454688733E-2</v>
      </c>
      <c r="I139">
        <f t="shared" si="7"/>
        <v>111</v>
      </c>
      <c r="J139" s="2">
        <f t="shared" si="8"/>
        <v>437.19348000000002</v>
      </c>
    </row>
    <row r="140" spans="1:10" x14ac:dyDescent="0.35">
      <c r="A140" t="s">
        <v>395</v>
      </c>
      <c r="B140" t="s">
        <v>12</v>
      </c>
      <c r="C140">
        <v>481</v>
      </c>
      <c r="D140">
        <v>2.5033599999999998</v>
      </c>
      <c r="E140">
        <v>30</v>
      </c>
      <c r="F140">
        <v>2.7</v>
      </c>
      <c r="G140" t="s">
        <v>356</v>
      </c>
      <c r="H140">
        <f t="shared" si="6"/>
        <v>3.0905679012345675E-2</v>
      </c>
      <c r="I140">
        <f t="shared" si="7"/>
        <v>173</v>
      </c>
      <c r="J140" s="2">
        <f t="shared" si="8"/>
        <v>433.08127999999999</v>
      </c>
    </row>
    <row r="141" spans="1:10" x14ac:dyDescent="0.35">
      <c r="A141" t="s">
        <v>183</v>
      </c>
      <c r="B141" t="s">
        <v>130</v>
      </c>
      <c r="C141">
        <v>0</v>
      </c>
      <c r="D141">
        <v>8.4675799999999999</v>
      </c>
      <c r="E141">
        <v>100</v>
      </c>
      <c r="F141">
        <v>2.5</v>
      </c>
      <c r="G141" t="s">
        <v>263</v>
      </c>
      <c r="H141">
        <f t="shared" si="6"/>
        <v>3.3870320000000002E-2</v>
      </c>
      <c r="I141">
        <f t="shared" si="7"/>
        <v>52</v>
      </c>
      <c r="J141" s="2">
        <f t="shared" si="8"/>
        <v>440.31416000000002</v>
      </c>
    </row>
    <row r="142" spans="1:10" x14ac:dyDescent="0.35">
      <c r="A142" t="s">
        <v>182</v>
      </c>
      <c r="B142" t="s">
        <v>130</v>
      </c>
      <c r="C142">
        <v>10</v>
      </c>
      <c r="D142">
        <v>20.7164</v>
      </c>
      <c r="E142">
        <v>250</v>
      </c>
      <c r="F142">
        <v>2.7</v>
      </c>
      <c r="G142" t="s">
        <v>281</v>
      </c>
      <c r="H142">
        <f t="shared" si="6"/>
        <v>3.0690962962962962E-2</v>
      </c>
      <c r="I142">
        <f t="shared" si="7"/>
        <v>21</v>
      </c>
      <c r="J142" s="2">
        <f t="shared" si="8"/>
        <v>435.0444</v>
      </c>
    </row>
    <row r="143" spans="1:10" x14ac:dyDescent="0.35">
      <c r="A143" t="s">
        <v>414</v>
      </c>
      <c r="B143" t="s">
        <v>12</v>
      </c>
      <c r="C143">
        <v>117</v>
      </c>
      <c r="D143">
        <v>2.9643600000000001</v>
      </c>
      <c r="E143">
        <v>35</v>
      </c>
      <c r="F143">
        <v>2.7</v>
      </c>
      <c r="G143" t="s">
        <v>387</v>
      </c>
      <c r="H143">
        <f t="shared" si="6"/>
        <v>3.1368888888888891E-2</v>
      </c>
      <c r="I143">
        <f t="shared" si="7"/>
        <v>149</v>
      </c>
      <c r="J143" s="2">
        <f t="shared" si="8"/>
        <v>441.68964</v>
      </c>
    </row>
    <row r="144" spans="1:10" x14ac:dyDescent="0.35">
      <c r="A144" t="s">
        <v>367</v>
      </c>
      <c r="B144" t="s">
        <v>12</v>
      </c>
      <c r="C144">
        <v>369</v>
      </c>
      <c r="D144">
        <v>2.15727</v>
      </c>
      <c r="E144">
        <v>25</v>
      </c>
      <c r="F144">
        <v>2.7</v>
      </c>
      <c r="G144" t="s">
        <v>368</v>
      </c>
      <c r="H144" s="3">
        <f t="shared" si="6"/>
        <v>3.1959555555555554E-2</v>
      </c>
      <c r="I144" s="3">
        <f t="shared" si="7"/>
        <v>208</v>
      </c>
      <c r="J144" s="4">
        <f t="shared" si="8"/>
        <v>448.71215999999998</v>
      </c>
    </row>
    <row r="145" spans="1:10" x14ac:dyDescent="0.35">
      <c r="A145" t="s">
        <v>184</v>
      </c>
      <c r="B145" t="s">
        <v>130</v>
      </c>
      <c r="C145">
        <v>0</v>
      </c>
      <c r="D145">
        <v>12.70135</v>
      </c>
      <c r="E145">
        <v>150</v>
      </c>
      <c r="F145">
        <v>2.5</v>
      </c>
      <c r="G145" t="s">
        <v>277</v>
      </c>
      <c r="H145">
        <f t="shared" si="6"/>
        <v>3.3870266666666662E-2</v>
      </c>
      <c r="I145">
        <f t="shared" si="7"/>
        <v>35</v>
      </c>
      <c r="J145" s="2">
        <f t="shared" si="8"/>
        <v>444.54724999999996</v>
      </c>
    </row>
    <row r="146" spans="1:10" x14ac:dyDescent="0.35">
      <c r="A146" t="s">
        <v>369</v>
      </c>
      <c r="B146" t="s">
        <v>12</v>
      </c>
      <c r="C146">
        <v>1014</v>
      </c>
      <c r="D146">
        <v>2.1688100000000001</v>
      </c>
      <c r="E146">
        <v>25</v>
      </c>
      <c r="F146">
        <v>2.7</v>
      </c>
      <c r="G146" t="s">
        <v>248</v>
      </c>
      <c r="H146">
        <f t="shared" si="6"/>
        <v>3.2130518518518524E-2</v>
      </c>
      <c r="I146">
        <f t="shared" si="7"/>
        <v>208</v>
      </c>
      <c r="J146" s="2">
        <f t="shared" si="8"/>
        <v>451.11248000000001</v>
      </c>
    </row>
    <row r="147" spans="1:10" x14ac:dyDescent="0.35">
      <c r="A147" t="s">
        <v>172</v>
      </c>
      <c r="B147" t="s">
        <v>29</v>
      </c>
      <c r="C147">
        <v>0</v>
      </c>
      <c r="D147">
        <v>96.723600000000005</v>
      </c>
      <c r="E147">
        <v>1200</v>
      </c>
      <c r="F147">
        <v>2.5</v>
      </c>
      <c r="G147" t="s">
        <v>252</v>
      </c>
      <c r="H147">
        <f t="shared" si="6"/>
        <v>3.2241200000000005E-2</v>
      </c>
      <c r="I147">
        <f t="shared" si="7"/>
        <v>5</v>
      </c>
      <c r="J147" s="2">
        <f t="shared" si="8"/>
        <v>483.61800000000005</v>
      </c>
    </row>
    <row r="148" spans="1:10" x14ac:dyDescent="0.35">
      <c r="A148" t="s">
        <v>173</v>
      </c>
      <c r="B148" t="s">
        <v>29</v>
      </c>
      <c r="C148">
        <v>0</v>
      </c>
      <c r="D148">
        <v>97.137600000000006</v>
      </c>
      <c r="E148">
        <v>1200</v>
      </c>
      <c r="F148">
        <v>2.5</v>
      </c>
      <c r="G148" t="s">
        <v>252</v>
      </c>
      <c r="H148">
        <f t="shared" si="6"/>
        <v>3.2379200000000004E-2</v>
      </c>
      <c r="I148">
        <f t="shared" si="7"/>
        <v>5</v>
      </c>
      <c r="J148" s="2">
        <f t="shared" si="8"/>
        <v>485.68800000000005</v>
      </c>
    </row>
    <row r="149" spans="1:10" x14ac:dyDescent="0.35">
      <c r="A149" t="s">
        <v>396</v>
      </c>
      <c r="B149" t="s">
        <v>12</v>
      </c>
      <c r="C149">
        <v>162</v>
      </c>
      <c r="D149">
        <v>2.6302500000000002</v>
      </c>
      <c r="E149">
        <v>30</v>
      </c>
      <c r="F149">
        <v>3</v>
      </c>
      <c r="G149" t="s">
        <v>397</v>
      </c>
      <c r="H149">
        <f t="shared" si="6"/>
        <v>2.9225000000000001E-2</v>
      </c>
      <c r="I149">
        <f t="shared" si="7"/>
        <v>173</v>
      </c>
      <c r="J149" s="2">
        <f t="shared" si="8"/>
        <v>455.03325000000001</v>
      </c>
    </row>
    <row r="150" spans="1:10" x14ac:dyDescent="0.35">
      <c r="A150" t="s">
        <v>317</v>
      </c>
      <c r="B150" t="s">
        <v>130</v>
      </c>
      <c r="C150">
        <v>8569</v>
      </c>
      <c r="D150">
        <v>0.88580000000000003</v>
      </c>
      <c r="E150">
        <v>10</v>
      </c>
      <c r="F150">
        <v>2.7</v>
      </c>
      <c r="G150" t="s">
        <v>318</v>
      </c>
      <c r="H150">
        <f t="shared" si="6"/>
        <v>3.280740740740741E-2</v>
      </c>
      <c r="I150">
        <f t="shared" si="7"/>
        <v>519</v>
      </c>
      <c r="J150" s="2">
        <f t="shared" si="8"/>
        <v>459.73020000000002</v>
      </c>
    </row>
    <row r="151" spans="1:10" x14ac:dyDescent="0.35">
      <c r="A151" t="s">
        <v>319</v>
      </c>
      <c r="B151" t="s">
        <v>130</v>
      </c>
      <c r="C151">
        <v>257</v>
      </c>
      <c r="D151">
        <v>0.88580000000000003</v>
      </c>
      <c r="E151">
        <v>10</v>
      </c>
      <c r="F151">
        <v>2.7</v>
      </c>
      <c r="G151" t="s">
        <v>318</v>
      </c>
      <c r="H151">
        <f t="shared" si="6"/>
        <v>3.280740740740741E-2</v>
      </c>
      <c r="I151">
        <f t="shared" si="7"/>
        <v>519</v>
      </c>
      <c r="J151" s="2">
        <f t="shared" si="8"/>
        <v>459.73020000000002</v>
      </c>
    </row>
    <row r="152" spans="1:10" x14ac:dyDescent="0.35">
      <c r="A152" t="s">
        <v>99</v>
      </c>
      <c r="B152" t="s">
        <v>29</v>
      </c>
      <c r="C152">
        <v>0</v>
      </c>
      <c r="D152">
        <v>195.702</v>
      </c>
      <c r="E152">
        <v>2300</v>
      </c>
      <c r="F152">
        <v>2.5</v>
      </c>
      <c r="G152" t="s">
        <v>251</v>
      </c>
      <c r="H152">
        <f t="shared" si="6"/>
        <v>3.4035130434782609E-2</v>
      </c>
      <c r="I152">
        <f t="shared" si="7"/>
        <v>3</v>
      </c>
      <c r="J152" s="2">
        <f t="shared" si="8"/>
        <v>587.10599999999999</v>
      </c>
    </row>
    <row r="153" spans="1:10" x14ac:dyDescent="0.35">
      <c r="A153" t="s">
        <v>98</v>
      </c>
      <c r="B153" t="s">
        <v>29</v>
      </c>
      <c r="C153">
        <v>0</v>
      </c>
      <c r="D153">
        <v>195.702</v>
      </c>
      <c r="E153">
        <v>2300</v>
      </c>
      <c r="F153">
        <v>2.5</v>
      </c>
      <c r="G153" t="s">
        <v>251</v>
      </c>
      <c r="H153">
        <f t="shared" si="6"/>
        <v>3.4035130434782609E-2</v>
      </c>
      <c r="I153">
        <f t="shared" si="7"/>
        <v>3</v>
      </c>
      <c r="J153" s="2">
        <f t="shared" si="8"/>
        <v>587.10599999999999</v>
      </c>
    </row>
    <row r="154" spans="1:10" x14ac:dyDescent="0.35">
      <c r="A154" t="s">
        <v>97</v>
      </c>
      <c r="B154" t="s">
        <v>29</v>
      </c>
      <c r="C154">
        <v>0</v>
      </c>
      <c r="D154">
        <v>195.702</v>
      </c>
      <c r="E154">
        <v>2300</v>
      </c>
      <c r="F154">
        <v>2.5</v>
      </c>
      <c r="G154" t="s">
        <v>251</v>
      </c>
      <c r="H154">
        <f t="shared" si="6"/>
        <v>3.4035130434782609E-2</v>
      </c>
      <c r="I154">
        <f t="shared" si="7"/>
        <v>3</v>
      </c>
      <c r="J154" s="2">
        <f t="shared" si="8"/>
        <v>587.10599999999999</v>
      </c>
    </row>
    <row r="155" spans="1:10" x14ac:dyDescent="0.35">
      <c r="A155" t="s">
        <v>372</v>
      </c>
      <c r="B155" t="s">
        <v>12</v>
      </c>
      <c r="C155">
        <v>47</v>
      </c>
      <c r="D155">
        <v>2.2264900000000001</v>
      </c>
      <c r="E155">
        <v>25</v>
      </c>
      <c r="F155">
        <v>2.7</v>
      </c>
      <c r="G155" t="s">
        <v>324</v>
      </c>
      <c r="H155">
        <f t="shared" si="6"/>
        <v>3.2985037037037035E-2</v>
      </c>
      <c r="I155">
        <f t="shared" si="7"/>
        <v>208</v>
      </c>
      <c r="J155" s="2">
        <f t="shared" si="8"/>
        <v>463.10991999999999</v>
      </c>
    </row>
    <row r="156" spans="1:10" x14ac:dyDescent="0.35">
      <c r="A156" t="s">
        <v>179</v>
      </c>
      <c r="B156" t="s">
        <v>130</v>
      </c>
      <c r="C156">
        <v>0</v>
      </c>
      <c r="D156">
        <v>21.803429999999999</v>
      </c>
      <c r="E156">
        <v>250</v>
      </c>
      <c r="F156">
        <v>2.5</v>
      </c>
      <c r="G156" t="s">
        <v>271</v>
      </c>
      <c r="H156">
        <f t="shared" si="6"/>
        <v>3.4885487999999999E-2</v>
      </c>
      <c r="I156">
        <f t="shared" si="7"/>
        <v>21</v>
      </c>
      <c r="J156" s="2">
        <f t="shared" si="8"/>
        <v>457.87203</v>
      </c>
    </row>
    <row r="157" spans="1:10" x14ac:dyDescent="0.35">
      <c r="A157" t="s">
        <v>351</v>
      </c>
      <c r="B157" t="s">
        <v>12</v>
      </c>
      <c r="C157">
        <v>271</v>
      </c>
      <c r="D157">
        <v>1.81118</v>
      </c>
      <c r="E157">
        <v>20</v>
      </c>
      <c r="F157">
        <v>2.7</v>
      </c>
      <c r="G157" t="s">
        <v>352</v>
      </c>
      <c r="H157">
        <f t="shared" si="6"/>
        <v>3.3540370370370373E-2</v>
      </c>
      <c r="I157">
        <f t="shared" si="7"/>
        <v>260</v>
      </c>
      <c r="J157" s="2">
        <f t="shared" si="8"/>
        <v>470.90679999999998</v>
      </c>
    </row>
    <row r="158" spans="1:10" x14ac:dyDescent="0.35">
      <c r="A158" t="s">
        <v>373</v>
      </c>
      <c r="B158" t="s">
        <v>125</v>
      </c>
      <c r="C158">
        <v>663</v>
      </c>
      <c r="D158">
        <v>2.26756</v>
      </c>
      <c r="E158">
        <v>25</v>
      </c>
      <c r="F158">
        <v>2.7</v>
      </c>
      <c r="G158" t="s">
        <v>263</v>
      </c>
      <c r="H158">
        <f t="shared" si="6"/>
        <v>3.3593481481481481E-2</v>
      </c>
      <c r="I158">
        <f t="shared" si="7"/>
        <v>208</v>
      </c>
      <c r="J158" s="2">
        <f t="shared" si="8"/>
        <v>471.65248000000003</v>
      </c>
    </row>
    <row r="159" spans="1:10" x14ac:dyDescent="0.35">
      <c r="A159" t="s">
        <v>422</v>
      </c>
      <c r="B159" t="s">
        <v>39</v>
      </c>
      <c r="C159">
        <v>10182</v>
      </c>
      <c r="D159">
        <v>3.1748099999999999</v>
      </c>
      <c r="E159">
        <v>35</v>
      </c>
      <c r="F159">
        <v>2.7</v>
      </c>
      <c r="G159" t="s">
        <v>423</v>
      </c>
      <c r="H159">
        <f t="shared" si="6"/>
        <v>3.3595873015873016E-2</v>
      </c>
      <c r="I159">
        <f t="shared" si="7"/>
        <v>149</v>
      </c>
      <c r="J159" s="2">
        <f t="shared" si="8"/>
        <v>473.04669000000001</v>
      </c>
    </row>
    <row r="160" spans="1:10" x14ac:dyDescent="0.35">
      <c r="A160" t="s">
        <v>375</v>
      </c>
      <c r="B160" t="s">
        <v>12</v>
      </c>
      <c r="C160">
        <v>133</v>
      </c>
      <c r="D160">
        <v>2.28417</v>
      </c>
      <c r="E160">
        <v>25</v>
      </c>
      <c r="F160">
        <v>3</v>
      </c>
      <c r="G160" t="s">
        <v>376</v>
      </c>
      <c r="H160">
        <f t="shared" si="6"/>
        <v>3.0455599999999999E-2</v>
      </c>
      <c r="I160">
        <f t="shared" si="7"/>
        <v>208</v>
      </c>
      <c r="J160" s="2">
        <f t="shared" si="8"/>
        <v>475.10736000000003</v>
      </c>
    </row>
    <row r="161" spans="1:10" x14ac:dyDescent="0.35">
      <c r="A161" t="s">
        <v>320</v>
      </c>
      <c r="B161" t="s">
        <v>130</v>
      </c>
      <c r="C161">
        <v>1259</v>
      </c>
      <c r="D161">
        <v>0.91437999999999997</v>
      </c>
      <c r="E161">
        <v>10</v>
      </c>
      <c r="F161">
        <v>2.7</v>
      </c>
      <c r="G161" t="s">
        <v>282</v>
      </c>
      <c r="H161">
        <f t="shared" si="6"/>
        <v>3.3865925925925924E-2</v>
      </c>
      <c r="I161">
        <f t="shared" si="7"/>
        <v>519</v>
      </c>
      <c r="J161" s="2">
        <f t="shared" si="8"/>
        <v>474.56322</v>
      </c>
    </row>
    <row r="162" spans="1:10" x14ac:dyDescent="0.35">
      <c r="A162" t="s">
        <v>377</v>
      </c>
      <c r="B162" t="s">
        <v>39</v>
      </c>
      <c r="C162">
        <v>5442</v>
      </c>
      <c r="D162">
        <v>2.3037800000000002</v>
      </c>
      <c r="E162">
        <v>25</v>
      </c>
      <c r="F162">
        <v>2.5</v>
      </c>
      <c r="G162" t="s">
        <v>378</v>
      </c>
      <c r="H162">
        <f t="shared" si="6"/>
        <v>3.6860480000000001E-2</v>
      </c>
      <c r="I162">
        <f t="shared" si="7"/>
        <v>208</v>
      </c>
      <c r="J162" s="2">
        <f t="shared" si="8"/>
        <v>479.18624000000005</v>
      </c>
    </row>
    <row r="163" spans="1:10" x14ac:dyDescent="0.35">
      <c r="A163" t="s">
        <v>94</v>
      </c>
      <c r="B163" t="s">
        <v>29</v>
      </c>
      <c r="C163">
        <v>0</v>
      </c>
      <c r="D163">
        <v>203</v>
      </c>
      <c r="E163">
        <v>3300</v>
      </c>
      <c r="F163">
        <v>2.5</v>
      </c>
      <c r="G163" t="s">
        <v>266</v>
      </c>
      <c r="H163">
        <f t="shared" si="6"/>
        <v>2.4606060606060607E-2</v>
      </c>
      <c r="I163">
        <f t="shared" si="7"/>
        <v>2</v>
      </c>
      <c r="J163" s="2">
        <f t="shared" si="8"/>
        <v>406</v>
      </c>
    </row>
    <row r="164" spans="1:10" x14ac:dyDescent="0.35">
      <c r="A164" t="s">
        <v>93</v>
      </c>
      <c r="B164" t="s">
        <v>29</v>
      </c>
      <c r="C164">
        <v>0</v>
      </c>
      <c r="D164">
        <v>203</v>
      </c>
      <c r="E164">
        <v>3300</v>
      </c>
      <c r="F164">
        <v>2.5</v>
      </c>
      <c r="G164" t="s">
        <v>266</v>
      </c>
      <c r="H164">
        <f t="shared" si="6"/>
        <v>2.4606060606060607E-2</v>
      </c>
      <c r="I164">
        <f t="shared" si="7"/>
        <v>2</v>
      </c>
      <c r="J164" s="2">
        <f t="shared" si="8"/>
        <v>406</v>
      </c>
    </row>
    <row r="165" spans="1:10" x14ac:dyDescent="0.35">
      <c r="A165" t="s">
        <v>402</v>
      </c>
      <c r="B165" t="s">
        <v>12</v>
      </c>
      <c r="C165">
        <v>185</v>
      </c>
      <c r="D165">
        <v>2.7571500000000002</v>
      </c>
      <c r="E165">
        <v>30</v>
      </c>
      <c r="F165">
        <v>2.7</v>
      </c>
      <c r="G165" t="s">
        <v>356</v>
      </c>
      <c r="H165">
        <f t="shared" si="6"/>
        <v>3.4038888888888889E-2</v>
      </c>
      <c r="I165">
        <f t="shared" si="7"/>
        <v>173</v>
      </c>
      <c r="J165" s="2">
        <f t="shared" si="8"/>
        <v>476.98695000000004</v>
      </c>
    </row>
    <row r="166" spans="1:10" x14ac:dyDescent="0.35">
      <c r="A166" t="s">
        <v>357</v>
      </c>
      <c r="B166" t="s">
        <v>12</v>
      </c>
      <c r="C166">
        <v>476</v>
      </c>
      <c r="D166">
        <v>1.8573299999999999</v>
      </c>
      <c r="E166">
        <v>20</v>
      </c>
      <c r="F166">
        <v>2.7</v>
      </c>
      <c r="G166" t="s">
        <v>322</v>
      </c>
      <c r="H166">
        <f t="shared" si="6"/>
        <v>3.4395000000000002E-2</v>
      </c>
      <c r="I166">
        <f t="shared" si="7"/>
        <v>260</v>
      </c>
      <c r="J166" s="2">
        <f t="shared" si="8"/>
        <v>482.9058</v>
      </c>
    </row>
    <row r="167" spans="1:10" x14ac:dyDescent="0.35">
      <c r="A167" t="s">
        <v>176</v>
      </c>
      <c r="B167" t="s">
        <v>130</v>
      </c>
      <c r="C167">
        <v>0</v>
      </c>
      <c r="D167">
        <v>18.5928</v>
      </c>
      <c r="E167">
        <v>200</v>
      </c>
      <c r="F167">
        <v>2.5</v>
      </c>
      <c r="G167" t="s">
        <v>257</v>
      </c>
      <c r="H167">
        <f t="shared" si="6"/>
        <v>3.7185599999999999E-2</v>
      </c>
      <c r="I167">
        <f t="shared" si="7"/>
        <v>26</v>
      </c>
      <c r="J167" s="2">
        <f t="shared" si="8"/>
        <v>483.4128</v>
      </c>
    </row>
    <row r="168" spans="1:10" x14ac:dyDescent="0.35">
      <c r="A168" t="s">
        <v>382</v>
      </c>
      <c r="B168" t="s">
        <v>12</v>
      </c>
      <c r="C168">
        <v>105</v>
      </c>
      <c r="D168">
        <v>2.3303099999999999</v>
      </c>
      <c r="E168">
        <v>25</v>
      </c>
      <c r="F168">
        <v>3</v>
      </c>
      <c r="G168" t="s">
        <v>368</v>
      </c>
      <c r="H168">
        <f t="shared" si="6"/>
        <v>3.1070799999999999E-2</v>
      </c>
      <c r="I168">
        <f t="shared" si="7"/>
        <v>208</v>
      </c>
      <c r="J168" s="2">
        <f t="shared" si="8"/>
        <v>484.70447999999999</v>
      </c>
    </row>
    <row r="169" spans="1:10" x14ac:dyDescent="0.35">
      <c r="A169" t="s">
        <v>425</v>
      </c>
      <c r="B169" t="s">
        <v>12</v>
      </c>
      <c r="C169">
        <v>0</v>
      </c>
      <c r="D169">
        <v>3.2736000000000001</v>
      </c>
      <c r="E169">
        <v>35</v>
      </c>
      <c r="F169">
        <v>2.7</v>
      </c>
      <c r="G169" t="s">
        <v>263</v>
      </c>
      <c r="H169">
        <f t="shared" si="6"/>
        <v>3.4641269841269841E-2</v>
      </c>
      <c r="I169">
        <f t="shared" si="7"/>
        <v>149</v>
      </c>
      <c r="J169" s="2">
        <f t="shared" si="8"/>
        <v>487.76640000000003</v>
      </c>
    </row>
    <row r="170" spans="1:10" x14ac:dyDescent="0.35">
      <c r="A170" t="s">
        <v>91</v>
      </c>
      <c r="B170" t="s">
        <v>29</v>
      </c>
      <c r="C170">
        <v>0</v>
      </c>
      <c r="D170">
        <v>207.352</v>
      </c>
      <c r="E170">
        <v>2500</v>
      </c>
      <c r="F170">
        <v>2.5</v>
      </c>
      <c r="G170" t="s">
        <v>302</v>
      </c>
      <c r="H170">
        <f t="shared" si="6"/>
        <v>3.3176320000000002E-2</v>
      </c>
      <c r="I170">
        <f t="shared" si="7"/>
        <v>3</v>
      </c>
      <c r="J170" s="2">
        <f t="shared" si="8"/>
        <v>622.05600000000004</v>
      </c>
    </row>
    <row r="171" spans="1:10" x14ac:dyDescent="0.35">
      <c r="A171" t="s">
        <v>90</v>
      </c>
      <c r="B171" t="s">
        <v>29</v>
      </c>
      <c r="C171">
        <v>0</v>
      </c>
      <c r="D171">
        <v>207.352</v>
      </c>
      <c r="E171">
        <v>2500</v>
      </c>
      <c r="F171">
        <v>2.5</v>
      </c>
      <c r="G171" t="s">
        <v>302</v>
      </c>
      <c r="H171">
        <f t="shared" si="6"/>
        <v>3.3176320000000002E-2</v>
      </c>
      <c r="I171">
        <f t="shared" si="7"/>
        <v>3</v>
      </c>
      <c r="J171" s="2">
        <f t="shared" si="8"/>
        <v>622.05600000000004</v>
      </c>
    </row>
    <row r="172" spans="1:10" x14ac:dyDescent="0.35">
      <c r="A172" t="s">
        <v>89</v>
      </c>
      <c r="B172" t="s">
        <v>29</v>
      </c>
      <c r="C172">
        <v>0</v>
      </c>
      <c r="D172">
        <v>207.352</v>
      </c>
      <c r="E172">
        <v>2500</v>
      </c>
      <c r="F172">
        <v>2.5</v>
      </c>
      <c r="G172" t="s">
        <v>302</v>
      </c>
      <c r="H172">
        <f t="shared" si="6"/>
        <v>3.3176320000000002E-2</v>
      </c>
      <c r="I172">
        <f t="shared" si="7"/>
        <v>3</v>
      </c>
      <c r="J172" s="2">
        <f t="shared" si="8"/>
        <v>622.05600000000004</v>
      </c>
    </row>
    <row r="173" spans="1:10" x14ac:dyDescent="0.35">
      <c r="A173" t="s">
        <v>332</v>
      </c>
      <c r="B173" t="s">
        <v>139</v>
      </c>
      <c r="C173">
        <v>597</v>
      </c>
      <c r="D173">
        <v>1.42561</v>
      </c>
      <c r="E173">
        <v>15</v>
      </c>
      <c r="F173">
        <v>2.7</v>
      </c>
      <c r="G173" t="s">
        <v>309</v>
      </c>
      <c r="H173">
        <f t="shared" si="6"/>
        <v>3.5200246913580251E-2</v>
      </c>
      <c r="I173">
        <f t="shared" si="7"/>
        <v>346</v>
      </c>
      <c r="J173" s="2">
        <f t="shared" si="8"/>
        <v>493.26106000000004</v>
      </c>
    </row>
    <row r="174" spans="1:10" x14ac:dyDescent="0.35">
      <c r="A174" t="s">
        <v>388</v>
      </c>
      <c r="B174" t="s">
        <v>12</v>
      </c>
      <c r="C174">
        <v>97</v>
      </c>
      <c r="D174">
        <v>2.3879899999999998</v>
      </c>
      <c r="E174">
        <v>25</v>
      </c>
      <c r="F174">
        <v>2.7</v>
      </c>
      <c r="G174" t="s">
        <v>244</v>
      </c>
      <c r="H174">
        <f t="shared" si="6"/>
        <v>3.5377629629629627E-2</v>
      </c>
      <c r="I174">
        <f t="shared" si="7"/>
        <v>208</v>
      </c>
      <c r="J174" s="2">
        <f t="shared" si="8"/>
        <v>496.70191999999997</v>
      </c>
    </row>
    <row r="175" spans="1:10" x14ac:dyDescent="0.35">
      <c r="A175" t="s">
        <v>359</v>
      </c>
      <c r="B175" t="s">
        <v>12</v>
      </c>
      <c r="C175">
        <v>178</v>
      </c>
      <c r="D175">
        <v>1.92655</v>
      </c>
      <c r="E175">
        <v>20</v>
      </c>
      <c r="F175">
        <v>2.7</v>
      </c>
      <c r="G175" t="s">
        <v>271</v>
      </c>
      <c r="H175">
        <f t="shared" si="6"/>
        <v>3.5676851851851848E-2</v>
      </c>
      <c r="I175">
        <f t="shared" si="7"/>
        <v>260</v>
      </c>
      <c r="J175" s="2">
        <f t="shared" si="8"/>
        <v>500.90300000000002</v>
      </c>
    </row>
    <row r="176" spans="1:10" x14ac:dyDescent="0.35">
      <c r="A176" t="s">
        <v>478</v>
      </c>
      <c r="B176" t="s">
        <v>130</v>
      </c>
      <c r="C176">
        <v>0</v>
      </c>
      <c r="D176">
        <v>2.87479</v>
      </c>
      <c r="E176">
        <v>30</v>
      </c>
      <c r="F176">
        <v>2.5</v>
      </c>
      <c r="G176" t="s">
        <v>318</v>
      </c>
      <c r="H176">
        <f t="shared" si="6"/>
        <v>3.8330533333333333E-2</v>
      </c>
      <c r="I176">
        <f t="shared" si="7"/>
        <v>173</v>
      </c>
      <c r="J176" s="2">
        <f t="shared" si="8"/>
        <v>497.33866999999998</v>
      </c>
    </row>
    <row r="177" spans="1:10" x14ac:dyDescent="0.35">
      <c r="A177" t="s">
        <v>171</v>
      </c>
      <c r="B177" t="s">
        <v>29</v>
      </c>
      <c r="C177">
        <v>0</v>
      </c>
      <c r="D177">
        <v>19.363099999999999</v>
      </c>
      <c r="E177">
        <v>200</v>
      </c>
      <c r="F177">
        <v>2.5</v>
      </c>
      <c r="G177" t="s">
        <v>280</v>
      </c>
      <c r="H177">
        <f t="shared" si="6"/>
        <v>3.8726199999999995E-2</v>
      </c>
      <c r="I177">
        <f t="shared" si="7"/>
        <v>26</v>
      </c>
      <c r="J177" s="2">
        <f t="shared" si="8"/>
        <v>503.44059999999996</v>
      </c>
    </row>
    <row r="178" spans="1:10" x14ac:dyDescent="0.35">
      <c r="A178" t="s">
        <v>410</v>
      </c>
      <c r="B178" t="s">
        <v>122</v>
      </c>
      <c r="C178">
        <v>25</v>
      </c>
      <c r="D178">
        <v>2.8790900000000001</v>
      </c>
      <c r="E178">
        <v>30</v>
      </c>
      <c r="F178">
        <v>2.2999999999999998</v>
      </c>
      <c r="G178" t="s">
        <v>291</v>
      </c>
      <c r="H178">
        <f t="shared" si="6"/>
        <v>4.172594202898551E-2</v>
      </c>
      <c r="I178">
        <f t="shared" si="7"/>
        <v>173</v>
      </c>
      <c r="J178" s="2">
        <f t="shared" si="8"/>
        <v>498.08257000000003</v>
      </c>
    </row>
    <row r="179" spans="1:10" x14ac:dyDescent="0.35">
      <c r="A179" t="s">
        <v>390</v>
      </c>
      <c r="B179" t="s">
        <v>125</v>
      </c>
      <c r="C179">
        <v>1494</v>
      </c>
      <c r="D179">
        <v>2.4235199999999999</v>
      </c>
      <c r="E179">
        <v>25</v>
      </c>
      <c r="F179">
        <v>3</v>
      </c>
      <c r="G179" t="s">
        <v>277</v>
      </c>
      <c r="H179">
        <f t="shared" si="6"/>
        <v>3.2313599999999998E-2</v>
      </c>
      <c r="I179">
        <f t="shared" si="7"/>
        <v>208</v>
      </c>
      <c r="J179" s="2">
        <f t="shared" si="8"/>
        <v>504.09215999999998</v>
      </c>
    </row>
    <row r="180" spans="1:10" x14ac:dyDescent="0.35">
      <c r="A180" t="s">
        <v>391</v>
      </c>
      <c r="B180" t="s">
        <v>130</v>
      </c>
      <c r="C180">
        <v>4087</v>
      </c>
      <c r="D180">
        <v>2.4341400000000002</v>
      </c>
      <c r="E180">
        <v>25</v>
      </c>
      <c r="F180">
        <v>2.7</v>
      </c>
      <c r="G180" t="s">
        <v>328</v>
      </c>
      <c r="H180">
        <f t="shared" si="6"/>
        <v>3.6061333333333334E-2</v>
      </c>
      <c r="I180">
        <f t="shared" si="7"/>
        <v>208</v>
      </c>
      <c r="J180" s="2">
        <f t="shared" si="8"/>
        <v>506.30112000000003</v>
      </c>
    </row>
    <row r="181" spans="1:10" x14ac:dyDescent="0.35">
      <c r="A181" t="s">
        <v>392</v>
      </c>
      <c r="B181" t="s">
        <v>12</v>
      </c>
      <c r="C181">
        <v>188</v>
      </c>
      <c r="D181">
        <v>2.4456699999999998</v>
      </c>
      <c r="E181">
        <v>25</v>
      </c>
      <c r="F181">
        <v>2.7</v>
      </c>
      <c r="G181" t="s">
        <v>324</v>
      </c>
      <c r="H181">
        <f t="shared" si="6"/>
        <v>3.6232148148148145E-2</v>
      </c>
      <c r="I181">
        <f t="shared" si="7"/>
        <v>208</v>
      </c>
      <c r="J181" s="2">
        <f t="shared" si="8"/>
        <v>508.69935999999996</v>
      </c>
    </row>
    <row r="182" spans="1:10" x14ac:dyDescent="0.35">
      <c r="A182" t="s">
        <v>333</v>
      </c>
      <c r="B182" t="s">
        <v>1</v>
      </c>
      <c r="C182">
        <v>1500</v>
      </c>
      <c r="D182">
        <v>1.47353</v>
      </c>
      <c r="E182">
        <v>15</v>
      </c>
      <c r="F182">
        <v>2.7</v>
      </c>
      <c r="G182" t="s">
        <v>309</v>
      </c>
      <c r="H182">
        <f t="shared" si="6"/>
        <v>3.6383456790123454E-2</v>
      </c>
      <c r="I182">
        <f t="shared" si="7"/>
        <v>346</v>
      </c>
      <c r="J182" s="2">
        <f t="shared" si="8"/>
        <v>509.84138000000002</v>
      </c>
    </row>
    <row r="183" spans="1:10" x14ac:dyDescent="0.35">
      <c r="A183" t="s">
        <v>424</v>
      </c>
      <c r="B183" t="s">
        <v>29</v>
      </c>
      <c r="C183">
        <v>1507</v>
      </c>
      <c r="D183">
        <v>3.2507199999999998</v>
      </c>
      <c r="E183">
        <v>33</v>
      </c>
      <c r="F183">
        <v>2.7</v>
      </c>
      <c r="G183" t="s">
        <v>348</v>
      </c>
      <c r="H183">
        <f t="shared" si="6"/>
        <v>3.6483950617283947E-2</v>
      </c>
      <c r="I183">
        <f t="shared" si="7"/>
        <v>158</v>
      </c>
      <c r="J183" s="2">
        <f t="shared" si="8"/>
        <v>513.61375999999996</v>
      </c>
    </row>
    <row r="184" spans="1:10" x14ac:dyDescent="0.35">
      <c r="A184" t="s">
        <v>468</v>
      </c>
      <c r="B184" t="s">
        <v>130</v>
      </c>
      <c r="C184">
        <v>0</v>
      </c>
      <c r="D184">
        <v>0.99194000000000004</v>
      </c>
      <c r="E184">
        <v>10</v>
      </c>
      <c r="F184">
        <v>2.7</v>
      </c>
      <c r="G184" t="s">
        <v>282</v>
      </c>
      <c r="H184">
        <f t="shared" si="6"/>
        <v>3.6738518518518518E-2</v>
      </c>
      <c r="I184">
        <f t="shared" si="7"/>
        <v>519</v>
      </c>
      <c r="J184" s="2">
        <f t="shared" si="8"/>
        <v>514.81686000000002</v>
      </c>
    </row>
    <row r="185" spans="1:10" x14ac:dyDescent="0.35">
      <c r="A185" t="s">
        <v>169</v>
      </c>
      <c r="B185" t="s">
        <v>130</v>
      </c>
      <c r="C185">
        <v>22</v>
      </c>
      <c r="D185">
        <v>19.97</v>
      </c>
      <c r="E185">
        <v>200</v>
      </c>
      <c r="F185">
        <v>2.7</v>
      </c>
      <c r="G185" t="s">
        <v>248</v>
      </c>
      <c r="H185">
        <f t="shared" si="6"/>
        <v>3.6981481481481476E-2</v>
      </c>
      <c r="I185">
        <f t="shared" si="7"/>
        <v>26</v>
      </c>
      <c r="J185" s="2">
        <f t="shared" si="8"/>
        <v>519.22</v>
      </c>
    </row>
    <row r="186" spans="1:10" x14ac:dyDescent="0.35">
      <c r="A186" t="s">
        <v>429</v>
      </c>
      <c r="B186" t="s">
        <v>39</v>
      </c>
      <c r="C186">
        <v>11245</v>
      </c>
      <c r="D186">
        <v>3.52216</v>
      </c>
      <c r="E186">
        <v>35</v>
      </c>
      <c r="F186">
        <v>2.7</v>
      </c>
      <c r="G186" t="s">
        <v>262</v>
      </c>
      <c r="H186">
        <f t="shared" si="6"/>
        <v>3.727153439153439E-2</v>
      </c>
      <c r="I186">
        <f t="shared" si="7"/>
        <v>149</v>
      </c>
      <c r="J186" s="2">
        <f t="shared" si="8"/>
        <v>524.80183999999997</v>
      </c>
    </row>
    <row r="187" spans="1:10" x14ac:dyDescent="0.35">
      <c r="A187" t="s">
        <v>461</v>
      </c>
      <c r="B187" t="s">
        <v>12</v>
      </c>
      <c r="C187">
        <v>0</v>
      </c>
      <c r="D187">
        <v>8.9199400000000004</v>
      </c>
      <c r="E187">
        <v>90</v>
      </c>
      <c r="F187">
        <v>4.2</v>
      </c>
      <c r="G187" t="s">
        <v>273</v>
      </c>
      <c r="H187">
        <f t="shared" si="6"/>
        <v>2.3597724867724868E-2</v>
      </c>
      <c r="I187">
        <f t="shared" si="7"/>
        <v>58</v>
      </c>
      <c r="J187" s="2">
        <f t="shared" si="8"/>
        <v>517.35652000000005</v>
      </c>
    </row>
    <row r="188" spans="1:10" x14ac:dyDescent="0.35">
      <c r="A188" t="s">
        <v>365</v>
      </c>
      <c r="B188" t="s">
        <v>12</v>
      </c>
      <c r="C188">
        <v>385</v>
      </c>
      <c r="D188">
        <v>2.03037</v>
      </c>
      <c r="E188">
        <v>20</v>
      </c>
      <c r="F188">
        <v>3</v>
      </c>
      <c r="G188" t="s">
        <v>322</v>
      </c>
      <c r="H188">
        <f t="shared" si="6"/>
        <v>3.3839500000000002E-2</v>
      </c>
      <c r="I188">
        <f t="shared" si="7"/>
        <v>260</v>
      </c>
      <c r="J188" s="2">
        <f t="shared" si="8"/>
        <v>527.89620000000002</v>
      </c>
    </row>
    <row r="189" spans="1:10" x14ac:dyDescent="0.35">
      <c r="A189" t="s">
        <v>174</v>
      </c>
      <c r="B189" t="s">
        <v>130</v>
      </c>
      <c r="C189">
        <v>0</v>
      </c>
      <c r="D189">
        <v>32.041789999999999</v>
      </c>
      <c r="E189">
        <v>350</v>
      </c>
      <c r="F189">
        <v>2.5</v>
      </c>
      <c r="G189" t="s">
        <v>247</v>
      </c>
      <c r="H189">
        <f t="shared" si="6"/>
        <v>3.6619188571428568E-2</v>
      </c>
      <c r="I189">
        <f t="shared" si="7"/>
        <v>15</v>
      </c>
      <c r="J189" s="2">
        <f t="shared" si="8"/>
        <v>480.62684999999999</v>
      </c>
    </row>
    <row r="190" spans="1:10" x14ac:dyDescent="0.35">
      <c r="A190" t="s">
        <v>430</v>
      </c>
      <c r="B190" t="s">
        <v>39</v>
      </c>
      <c r="C190">
        <v>794</v>
      </c>
      <c r="D190">
        <v>3.59117</v>
      </c>
      <c r="E190">
        <v>35</v>
      </c>
      <c r="F190">
        <v>2.5</v>
      </c>
      <c r="G190" t="s">
        <v>360</v>
      </c>
      <c r="H190">
        <f t="shared" si="6"/>
        <v>4.1041942857142855E-2</v>
      </c>
      <c r="I190">
        <f t="shared" si="7"/>
        <v>149</v>
      </c>
      <c r="J190" s="2">
        <f t="shared" si="8"/>
        <v>535.08433000000002</v>
      </c>
    </row>
    <row r="191" spans="1:10" x14ac:dyDescent="0.35">
      <c r="A191" t="s">
        <v>475</v>
      </c>
      <c r="B191" t="s">
        <v>130</v>
      </c>
      <c r="C191">
        <v>0</v>
      </c>
      <c r="D191">
        <v>2.2726299999999999</v>
      </c>
      <c r="E191">
        <v>22</v>
      </c>
      <c r="F191">
        <v>2.5</v>
      </c>
      <c r="G191" t="s">
        <v>476</v>
      </c>
      <c r="H191">
        <f t="shared" si="6"/>
        <v>4.132054545454545E-2</v>
      </c>
      <c r="I191">
        <f t="shared" si="7"/>
        <v>236</v>
      </c>
      <c r="J191" s="2">
        <f t="shared" si="8"/>
        <v>536.34068000000002</v>
      </c>
    </row>
    <row r="192" spans="1:10" x14ac:dyDescent="0.35">
      <c r="A192" t="s">
        <v>175</v>
      </c>
      <c r="B192" t="s">
        <v>29</v>
      </c>
      <c r="C192">
        <v>0</v>
      </c>
      <c r="D192">
        <v>10.366300000000001</v>
      </c>
      <c r="E192">
        <v>100</v>
      </c>
      <c r="F192">
        <v>2.5</v>
      </c>
      <c r="G192" t="s">
        <v>267</v>
      </c>
      <c r="H192">
        <f t="shared" si="6"/>
        <v>4.1465200000000001E-2</v>
      </c>
      <c r="I192">
        <f t="shared" si="7"/>
        <v>52</v>
      </c>
      <c r="J192" s="2">
        <f t="shared" si="8"/>
        <v>539.04759999999999</v>
      </c>
    </row>
    <row r="193" spans="1:10" x14ac:dyDescent="0.35">
      <c r="A193" t="s">
        <v>451</v>
      </c>
      <c r="B193" t="s">
        <v>95</v>
      </c>
      <c r="C193">
        <v>250</v>
      </c>
      <c r="D193">
        <v>5.2046000000000001</v>
      </c>
      <c r="E193">
        <v>50</v>
      </c>
      <c r="F193">
        <v>2.5</v>
      </c>
      <c r="G193" t="s">
        <v>267</v>
      </c>
      <c r="H193">
        <f t="shared" si="6"/>
        <v>4.1636800000000002E-2</v>
      </c>
      <c r="I193">
        <f t="shared" si="7"/>
        <v>104</v>
      </c>
      <c r="J193" s="2">
        <f t="shared" si="8"/>
        <v>541.27840000000003</v>
      </c>
    </row>
    <row r="194" spans="1:10" x14ac:dyDescent="0.35">
      <c r="A194" t="s">
        <v>462</v>
      </c>
      <c r="B194" t="s">
        <v>12</v>
      </c>
      <c r="C194">
        <v>0</v>
      </c>
      <c r="D194">
        <v>9.1812000000000005</v>
      </c>
      <c r="E194">
        <v>90</v>
      </c>
      <c r="F194">
        <v>2.8</v>
      </c>
      <c r="G194" t="s">
        <v>280</v>
      </c>
      <c r="H194">
        <f t="shared" si="6"/>
        <v>3.6433333333333338E-2</v>
      </c>
      <c r="I194">
        <f t="shared" si="7"/>
        <v>58</v>
      </c>
      <c r="J194" s="2">
        <f t="shared" si="8"/>
        <v>532.50959999999998</v>
      </c>
    </row>
    <row r="195" spans="1:10" x14ac:dyDescent="0.35">
      <c r="A195" t="s">
        <v>463</v>
      </c>
      <c r="B195" t="s">
        <v>12</v>
      </c>
      <c r="C195">
        <v>0</v>
      </c>
      <c r="D195">
        <v>9.1812000000000005</v>
      </c>
      <c r="E195">
        <v>90</v>
      </c>
      <c r="F195">
        <v>2.8</v>
      </c>
      <c r="G195" t="s">
        <v>328</v>
      </c>
      <c r="H195">
        <f t="shared" si="6"/>
        <v>3.6433333333333338E-2</v>
      </c>
      <c r="I195">
        <f t="shared" si="7"/>
        <v>58</v>
      </c>
      <c r="J195" s="2">
        <f t="shared" si="8"/>
        <v>532.50959999999998</v>
      </c>
    </row>
    <row r="196" spans="1:10" x14ac:dyDescent="0.35">
      <c r="A196" t="s">
        <v>338</v>
      </c>
      <c r="B196" t="s">
        <v>139</v>
      </c>
      <c r="C196">
        <v>528</v>
      </c>
      <c r="D196">
        <v>1.5693699999999999</v>
      </c>
      <c r="E196">
        <v>15</v>
      </c>
      <c r="F196">
        <v>3</v>
      </c>
      <c r="G196" t="s">
        <v>273</v>
      </c>
      <c r="H196" s="5">
        <f t="shared" si="6"/>
        <v>3.4874888888888886E-2</v>
      </c>
      <c r="I196" s="5">
        <f t="shared" si="7"/>
        <v>346</v>
      </c>
      <c r="J196" s="6">
        <f t="shared" si="8"/>
        <v>543.00202000000002</v>
      </c>
    </row>
    <row r="197" spans="1:10" x14ac:dyDescent="0.35">
      <c r="A197" t="s">
        <v>147</v>
      </c>
      <c r="B197" t="s">
        <v>29</v>
      </c>
      <c r="C197">
        <v>0</v>
      </c>
      <c r="D197">
        <v>116.0684</v>
      </c>
      <c r="E197">
        <v>1500</v>
      </c>
      <c r="F197">
        <v>2.5</v>
      </c>
      <c r="G197" t="s">
        <v>246</v>
      </c>
      <c r="H197">
        <f t="shared" si="6"/>
        <v>3.0951573333333333E-2</v>
      </c>
      <c r="I197">
        <f t="shared" si="7"/>
        <v>4</v>
      </c>
      <c r="J197" s="2">
        <f t="shared" si="8"/>
        <v>464.27359999999999</v>
      </c>
    </row>
    <row r="198" spans="1:10" x14ac:dyDescent="0.35">
      <c r="A198" t="s">
        <v>146</v>
      </c>
      <c r="B198" t="s">
        <v>29</v>
      </c>
      <c r="C198">
        <v>0</v>
      </c>
      <c r="D198">
        <v>116.0684</v>
      </c>
      <c r="E198">
        <v>1500</v>
      </c>
      <c r="F198">
        <v>2.5</v>
      </c>
      <c r="G198" t="s">
        <v>246</v>
      </c>
      <c r="H198">
        <f t="shared" si="6"/>
        <v>3.0951573333333333E-2</v>
      </c>
      <c r="I198">
        <f t="shared" si="7"/>
        <v>4</v>
      </c>
      <c r="J198" s="2">
        <f t="shared" si="8"/>
        <v>464.27359999999999</v>
      </c>
    </row>
    <row r="199" spans="1:10" x14ac:dyDescent="0.35">
      <c r="A199" t="s">
        <v>366</v>
      </c>
      <c r="B199" t="s">
        <v>12</v>
      </c>
      <c r="C199">
        <v>350</v>
      </c>
      <c r="D199">
        <v>2.1226600000000002</v>
      </c>
      <c r="E199">
        <v>20</v>
      </c>
      <c r="F199">
        <v>2.7</v>
      </c>
      <c r="G199" t="s">
        <v>326</v>
      </c>
      <c r="H199">
        <f t="shared" ref="H199:H262" si="9">D199/(E199*F199)</f>
        <v>3.930851851851852E-2</v>
      </c>
      <c r="I199">
        <f t="shared" ref="I199:I262" si="10">ROUNDUP($B$4/E199,0)</f>
        <v>260</v>
      </c>
      <c r="J199" s="2">
        <f t="shared" ref="J199:J262" si="11">I199*D199</f>
        <v>551.89160000000004</v>
      </c>
    </row>
    <row r="200" spans="1:10" x14ac:dyDescent="0.35">
      <c r="A200" t="s">
        <v>166</v>
      </c>
      <c r="B200" t="s">
        <v>29</v>
      </c>
      <c r="C200">
        <v>0</v>
      </c>
      <c r="D200">
        <v>12.708</v>
      </c>
      <c r="E200">
        <v>120</v>
      </c>
      <c r="F200">
        <v>2.5</v>
      </c>
      <c r="G200" t="s">
        <v>267</v>
      </c>
      <c r="H200">
        <f t="shared" si="9"/>
        <v>4.2360000000000002E-2</v>
      </c>
      <c r="I200">
        <f t="shared" si="10"/>
        <v>44</v>
      </c>
      <c r="J200" s="2">
        <f t="shared" si="11"/>
        <v>559.15200000000004</v>
      </c>
    </row>
    <row r="201" spans="1:10" x14ac:dyDescent="0.35">
      <c r="A201" t="s">
        <v>138</v>
      </c>
      <c r="B201" t="s">
        <v>29</v>
      </c>
      <c r="C201">
        <v>0</v>
      </c>
      <c r="D201">
        <v>121.7988</v>
      </c>
      <c r="E201">
        <v>1800</v>
      </c>
      <c r="F201">
        <v>2.5</v>
      </c>
      <c r="G201" t="s">
        <v>301</v>
      </c>
      <c r="H201">
        <f t="shared" si="9"/>
        <v>2.7066400000000001E-2</v>
      </c>
      <c r="I201">
        <f t="shared" si="10"/>
        <v>3</v>
      </c>
      <c r="J201" s="2">
        <f t="shared" si="11"/>
        <v>365.39639999999997</v>
      </c>
    </row>
    <row r="202" spans="1:10" x14ac:dyDescent="0.35">
      <c r="A202" t="s">
        <v>137</v>
      </c>
      <c r="B202" t="s">
        <v>29</v>
      </c>
      <c r="C202">
        <v>0</v>
      </c>
      <c r="D202">
        <v>121.7988</v>
      </c>
      <c r="E202">
        <v>1800</v>
      </c>
      <c r="F202">
        <v>2.5</v>
      </c>
      <c r="G202" t="s">
        <v>301</v>
      </c>
      <c r="H202">
        <f t="shared" si="9"/>
        <v>2.7066400000000001E-2</v>
      </c>
      <c r="I202">
        <f t="shared" si="10"/>
        <v>3</v>
      </c>
      <c r="J202" s="2">
        <f t="shared" si="11"/>
        <v>365.39639999999997</v>
      </c>
    </row>
    <row r="203" spans="1:10" x14ac:dyDescent="0.35">
      <c r="A203" t="s">
        <v>170</v>
      </c>
      <c r="B203" t="s">
        <v>12</v>
      </c>
      <c r="C203">
        <v>119</v>
      </c>
      <c r="D203">
        <v>4.9783099999999996</v>
      </c>
      <c r="E203">
        <v>45</v>
      </c>
      <c r="F203">
        <v>2.8</v>
      </c>
      <c r="G203" t="s">
        <v>450</v>
      </c>
      <c r="H203">
        <f t="shared" si="9"/>
        <v>3.9510396825396824E-2</v>
      </c>
      <c r="I203">
        <f t="shared" si="10"/>
        <v>116</v>
      </c>
      <c r="J203" s="2">
        <f t="shared" si="11"/>
        <v>577.48395999999991</v>
      </c>
    </row>
    <row r="204" spans="1:10" x14ac:dyDescent="0.35">
      <c r="A204" t="s">
        <v>403</v>
      </c>
      <c r="B204" t="s">
        <v>125</v>
      </c>
      <c r="C204">
        <v>541</v>
      </c>
      <c r="D204">
        <v>2.7834500000000002</v>
      </c>
      <c r="E204">
        <v>25</v>
      </c>
      <c r="F204">
        <v>2.7</v>
      </c>
      <c r="G204" t="s">
        <v>263</v>
      </c>
      <c r="H204">
        <f t="shared" si="9"/>
        <v>4.1236296296296299E-2</v>
      </c>
      <c r="I204">
        <f t="shared" si="10"/>
        <v>208</v>
      </c>
      <c r="J204" s="2">
        <f t="shared" si="11"/>
        <v>578.95760000000007</v>
      </c>
    </row>
    <row r="205" spans="1:10" x14ac:dyDescent="0.35">
      <c r="A205" t="s">
        <v>162</v>
      </c>
      <c r="B205" t="s">
        <v>29</v>
      </c>
      <c r="C205">
        <v>0</v>
      </c>
      <c r="D205">
        <v>12.9621</v>
      </c>
      <c r="E205">
        <v>120</v>
      </c>
      <c r="F205">
        <v>2.5</v>
      </c>
      <c r="G205" t="s">
        <v>267</v>
      </c>
      <c r="H205">
        <f t="shared" si="9"/>
        <v>4.3206999999999995E-2</v>
      </c>
      <c r="I205">
        <f t="shared" si="10"/>
        <v>44</v>
      </c>
      <c r="J205" s="2">
        <f t="shared" si="11"/>
        <v>570.33240000000001</v>
      </c>
    </row>
    <row r="206" spans="1:10" x14ac:dyDescent="0.35">
      <c r="A206" t="s">
        <v>168</v>
      </c>
      <c r="B206" t="s">
        <v>130</v>
      </c>
      <c r="C206">
        <v>33</v>
      </c>
      <c r="D206">
        <v>11.2005</v>
      </c>
      <c r="E206">
        <v>100</v>
      </c>
      <c r="F206">
        <v>2.7</v>
      </c>
      <c r="G206" t="s">
        <v>271</v>
      </c>
      <c r="H206">
        <f t="shared" si="9"/>
        <v>4.148333333333333E-2</v>
      </c>
      <c r="I206">
        <f t="shared" si="10"/>
        <v>52</v>
      </c>
      <c r="J206" s="2">
        <f t="shared" si="11"/>
        <v>582.42600000000004</v>
      </c>
    </row>
    <row r="207" spans="1:10" x14ac:dyDescent="0.35">
      <c r="A207" t="s">
        <v>167</v>
      </c>
      <c r="B207" t="s">
        <v>12</v>
      </c>
      <c r="C207">
        <v>349</v>
      </c>
      <c r="D207">
        <v>1.6891700000000001</v>
      </c>
      <c r="E207">
        <v>15</v>
      </c>
      <c r="F207">
        <v>2.7</v>
      </c>
      <c r="G207" t="s">
        <v>328</v>
      </c>
      <c r="H207">
        <f t="shared" si="9"/>
        <v>4.1707901234567905E-2</v>
      </c>
      <c r="I207">
        <f t="shared" si="10"/>
        <v>346</v>
      </c>
      <c r="J207" s="2">
        <f t="shared" si="11"/>
        <v>584.45281999999997</v>
      </c>
    </row>
    <row r="208" spans="1:10" x14ac:dyDescent="0.35">
      <c r="A208" t="s">
        <v>165</v>
      </c>
      <c r="B208" t="s">
        <v>122</v>
      </c>
      <c r="C208">
        <v>6499</v>
      </c>
      <c r="D208">
        <v>2.4858199999999999</v>
      </c>
      <c r="E208">
        <v>22</v>
      </c>
      <c r="F208">
        <v>2.2999999999999998</v>
      </c>
      <c r="G208" t="s">
        <v>291</v>
      </c>
      <c r="H208">
        <f t="shared" si="9"/>
        <v>4.9126877470355733E-2</v>
      </c>
      <c r="I208">
        <f t="shared" si="10"/>
        <v>236</v>
      </c>
      <c r="J208" s="2">
        <f t="shared" si="11"/>
        <v>586.65351999999996</v>
      </c>
    </row>
    <row r="209" spans="1:10" x14ac:dyDescent="0.35">
      <c r="A209" t="s">
        <v>164</v>
      </c>
      <c r="B209" t="s">
        <v>139</v>
      </c>
      <c r="C209">
        <v>50</v>
      </c>
      <c r="D209">
        <v>1.14297</v>
      </c>
      <c r="E209">
        <v>10</v>
      </c>
      <c r="F209">
        <v>2.7</v>
      </c>
      <c r="G209" t="s">
        <v>273</v>
      </c>
      <c r="H209">
        <f t="shared" si="9"/>
        <v>4.2332222222222222E-2</v>
      </c>
      <c r="I209">
        <f t="shared" si="10"/>
        <v>519</v>
      </c>
      <c r="J209" s="2">
        <f t="shared" si="11"/>
        <v>593.20143000000007</v>
      </c>
    </row>
    <row r="210" spans="1:10" x14ac:dyDescent="0.35">
      <c r="A210" t="s">
        <v>163</v>
      </c>
      <c r="B210" t="s">
        <v>130</v>
      </c>
      <c r="C210">
        <v>0</v>
      </c>
      <c r="D210">
        <v>1.1490100000000001</v>
      </c>
      <c r="E210">
        <v>10</v>
      </c>
      <c r="F210">
        <v>2.5</v>
      </c>
      <c r="G210" t="s">
        <v>471</v>
      </c>
      <c r="H210">
        <f t="shared" si="9"/>
        <v>4.5960400000000005E-2</v>
      </c>
      <c r="I210">
        <f t="shared" si="10"/>
        <v>519</v>
      </c>
      <c r="J210" s="2">
        <f t="shared" si="11"/>
        <v>596.3361900000001</v>
      </c>
    </row>
    <row r="211" spans="1:10" x14ac:dyDescent="0.35">
      <c r="A211" t="s">
        <v>109</v>
      </c>
      <c r="B211" t="s">
        <v>29</v>
      </c>
      <c r="C211">
        <v>0</v>
      </c>
      <c r="D211">
        <v>84.917000000000002</v>
      </c>
      <c r="E211">
        <v>800</v>
      </c>
      <c r="F211">
        <v>2.5</v>
      </c>
      <c r="G211" t="s">
        <v>281</v>
      </c>
      <c r="H211">
        <f t="shared" si="9"/>
        <v>4.2458500000000003E-2</v>
      </c>
      <c r="I211">
        <f t="shared" si="10"/>
        <v>7</v>
      </c>
      <c r="J211" s="2">
        <f t="shared" si="11"/>
        <v>594.41899999999998</v>
      </c>
    </row>
    <row r="212" spans="1:10" x14ac:dyDescent="0.35">
      <c r="A212" t="s">
        <v>108</v>
      </c>
      <c r="B212" t="s">
        <v>29</v>
      </c>
      <c r="C212">
        <v>0</v>
      </c>
      <c r="D212">
        <v>84.917000000000002</v>
      </c>
      <c r="E212">
        <v>800</v>
      </c>
      <c r="F212">
        <v>2.5</v>
      </c>
      <c r="G212" t="s">
        <v>281</v>
      </c>
      <c r="H212">
        <f t="shared" si="9"/>
        <v>4.2458500000000003E-2</v>
      </c>
      <c r="I212">
        <f t="shared" si="10"/>
        <v>7</v>
      </c>
      <c r="J212" s="2">
        <f t="shared" si="11"/>
        <v>594.41899999999998</v>
      </c>
    </row>
    <row r="213" spans="1:10" x14ac:dyDescent="0.35">
      <c r="A213" t="s">
        <v>133</v>
      </c>
      <c r="B213" t="s">
        <v>29</v>
      </c>
      <c r="C213">
        <v>0</v>
      </c>
      <c r="D213">
        <v>128.452</v>
      </c>
      <c r="E213">
        <v>1300</v>
      </c>
      <c r="F213">
        <v>2.5</v>
      </c>
      <c r="G213" t="s">
        <v>259</v>
      </c>
      <c r="H213">
        <f t="shared" si="9"/>
        <v>3.9523692307692308E-2</v>
      </c>
      <c r="I213">
        <f t="shared" si="10"/>
        <v>4</v>
      </c>
      <c r="J213" s="2">
        <f t="shared" si="11"/>
        <v>513.80799999999999</v>
      </c>
    </row>
    <row r="214" spans="1:10" x14ac:dyDescent="0.35">
      <c r="A214" t="s">
        <v>132</v>
      </c>
      <c r="B214" t="s">
        <v>29</v>
      </c>
      <c r="C214">
        <v>0</v>
      </c>
      <c r="D214">
        <v>128.452</v>
      </c>
      <c r="E214">
        <v>1300</v>
      </c>
      <c r="F214">
        <v>2.5</v>
      </c>
      <c r="G214" t="s">
        <v>259</v>
      </c>
      <c r="H214">
        <f t="shared" si="9"/>
        <v>3.9523692307692308E-2</v>
      </c>
      <c r="I214">
        <f t="shared" si="10"/>
        <v>4</v>
      </c>
      <c r="J214" s="2">
        <f t="shared" si="11"/>
        <v>513.80799999999999</v>
      </c>
    </row>
    <row r="215" spans="1:10" x14ac:dyDescent="0.35">
      <c r="A215" t="s">
        <v>181</v>
      </c>
      <c r="B215" t="s">
        <v>29</v>
      </c>
      <c r="C215">
        <v>0</v>
      </c>
      <c r="D215">
        <v>85.976399999999998</v>
      </c>
      <c r="E215">
        <v>1000</v>
      </c>
      <c r="F215">
        <v>2.5</v>
      </c>
      <c r="G215" t="s">
        <v>278</v>
      </c>
      <c r="H215">
        <f t="shared" si="9"/>
        <v>3.4390560000000001E-2</v>
      </c>
      <c r="I215">
        <f t="shared" si="10"/>
        <v>6</v>
      </c>
      <c r="J215" s="2">
        <f t="shared" si="11"/>
        <v>515.85839999999996</v>
      </c>
    </row>
    <row r="216" spans="1:10" x14ac:dyDescent="0.35">
      <c r="A216" t="s">
        <v>161</v>
      </c>
      <c r="B216" t="s">
        <v>122</v>
      </c>
      <c r="C216">
        <v>1264</v>
      </c>
      <c r="D216">
        <v>5.8652699999999998</v>
      </c>
      <c r="E216">
        <v>50</v>
      </c>
      <c r="F216">
        <v>2.7</v>
      </c>
      <c r="G216" t="s">
        <v>244</v>
      </c>
      <c r="H216">
        <f t="shared" si="9"/>
        <v>4.344644444444444E-2</v>
      </c>
      <c r="I216">
        <f t="shared" si="10"/>
        <v>104</v>
      </c>
      <c r="J216" s="2">
        <f t="shared" si="11"/>
        <v>609.98807999999997</v>
      </c>
    </row>
    <row r="217" spans="1:10" x14ac:dyDescent="0.35">
      <c r="A217" t="s">
        <v>159</v>
      </c>
      <c r="B217" t="s">
        <v>130</v>
      </c>
      <c r="C217">
        <v>0</v>
      </c>
      <c r="D217">
        <v>1.17669</v>
      </c>
      <c r="E217">
        <v>10</v>
      </c>
      <c r="F217">
        <v>2.5</v>
      </c>
      <c r="G217" t="s">
        <v>471</v>
      </c>
      <c r="H217">
        <f t="shared" si="9"/>
        <v>4.7067600000000001E-2</v>
      </c>
      <c r="I217">
        <f t="shared" si="10"/>
        <v>519</v>
      </c>
      <c r="J217" s="2">
        <f t="shared" si="11"/>
        <v>610.70211000000006</v>
      </c>
    </row>
    <row r="218" spans="1:10" x14ac:dyDescent="0.35">
      <c r="A218" t="s">
        <v>160</v>
      </c>
      <c r="B218" t="s">
        <v>12</v>
      </c>
      <c r="C218">
        <v>35</v>
      </c>
      <c r="D218">
        <v>5.2833500000000004</v>
      </c>
      <c r="E218">
        <v>45</v>
      </c>
      <c r="F218">
        <v>2.8</v>
      </c>
      <c r="G218" t="s">
        <v>450</v>
      </c>
      <c r="H218">
        <f t="shared" si="9"/>
        <v>4.1931349206349215E-2</v>
      </c>
      <c r="I218">
        <f t="shared" si="10"/>
        <v>116</v>
      </c>
      <c r="J218" s="2">
        <f t="shared" si="11"/>
        <v>612.86860000000001</v>
      </c>
    </row>
    <row r="219" spans="1:10" x14ac:dyDescent="0.35">
      <c r="A219" t="s">
        <v>180</v>
      </c>
      <c r="B219" t="s">
        <v>29</v>
      </c>
      <c r="C219">
        <v>0</v>
      </c>
      <c r="D219">
        <v>86.344399999999993</v>
      </c>
      <c r="E219">
        <v>1000</v>
      </c>
      <c r="F219">
        <v>2.5</v>
      </c>
      <c r="G219" t="s">
        <v>278</v>
      </c>
      <c r="H219">
        <f t="shared" si="9"/>
        <v>3.4537760000000001E-2</v>
      </c>
      <c r="I219">
        <f t="shared" si="10"/>
        <v>6</v>
      </c>
      <c r="J219" s="2">
        <f t="shared" si="11"/>
        <v>518.06639999999993</v>
      </c>
    </row>
    <row r="220" spans="1:10" x14ac:dyDescent="0.35">
      <c r="A220" t="s">
        <v>131</v>
      </c>
      <c r="B220" t="s">
        <v>130</v>
      </c>
      <c r="C220">
        <v>0</v>
      </c>
      <c r="D220">
        <v>65.057500000000005</v>
      </c>
      <c r="E220">
        <v>650</v>
      </c>
      <c r="F220">
        <v>2.7</v>
      </c>
      <c r="G220" t="s">
        <v>300</v>
      </c>
      <c r="H220">
        <f t="shared" si="9"/>
        <v>3.7069800569800568E-2</v>
      </c>
      <c r="I220">
        <f t="shared" si="10"/>
        <v>8</v>
      </c>
      <c r="J220" s="2">
        <f t="shared" si="11"/>
        <v>520.46</v>
      </c>
    </row>
    <row r="221" spans="1:10" x14ac:dyDescent="0.35">
      <c r="A221" t="s">
        <v>158</v>
      </c>
      <c r="B221" t="s">
        <v>29</v>
      </c>
      <c r="C221">
        <v>0</v>
      </c>
      <c r="D221">
        <v>9.7256800000000005</v>
      </c>
      <c r="E221">
        <v>82</v>
      </c>
      <c r="F221">
        <v>2.5</v>
      </c>
      <c r="G221" t="s">
        <v>313</v>
      </c>
      <c r="H221">
        <f t="shared" si="9"/>
        <v>4.7442341463414639E-2</v>
      </c>
      <c r="I221">
        <f t="shared" si="10"/>
        <v>64</v>
      </c>
      <c r="J221" s="2">
        <f t="shared" si="11"/>
        <v>622.44352000000003</v>
      </c>
    </row>
    <row r="222" spans="1:10" x14ac:dyDescent="0.35">
      <c r="A222" t="s">
        <v>417</v>
      </c>
      <c r="B222" t="s">
        <v>125</v>
      </c>
      <c r="C222">
        <v>1140</v>
      </c>
      <c r="D222">
        <v>2.9887999999999999</v>
      </c>
      <c r="E222">
        <v>25</v>
      </c>
      <c r="F222">
        <v>3</v>
      </c>
      <c r="G222" t="s">
        <v>277</v>
      </c>
      <c r="H222">
        <f t="shared" si="9"/>
        <v>3.9850666666666666E-2</v>
      </c>
      <c r="I222">
        <f t="shared" si="10"/>
        <v>208</v>
      </c>
      <c r="J222" s="2">
        <f t="shared" si="11"/>
        <v>621.67039999999997</v>
      </c>
    </row>
    <row r="223" spans="1:10" x14ac:dyDescent="0.35">
      <c r="A223" t="s">
        <v>154</v>
      </c>
      <c r="B223" t="s">
        <v>153</v>
      </c>
      <c r="C223">
        <v>0</v>
      </c>
      <c r="D223">
        <v>37.714579999999998</v>
      </c>
      <c r="E223">
        <v>350</v>
      </c>
      <c r="F223">
        <v>2.5</v>
      </c>
      <c r="G223" t="s">
        <v>246</v>
      </c>
      <c r="H223">
        <f t="shared" si="9"/>
        <v>4.310237714285714E-2</v>
      </c>
      <c r="I223">
        <f t="shared" si="10"/>
        <v>15</v>
      </c>
      <c r="J223" s="2">
        <f t="shared" si="11"/>
        <v>565.71870000000001</v>
      </c>
    </row>
    <row r="224" spans="1:10" x14ac:dyDescent="0.35">
      <c r="A224" t="s">
        <v>155</v>
      </c>
      <c r="B224" t="s">
        <v>39</v>
      </c>
      <c r="C224">
        <v>37619</v>
      </c>
      <c r="D224">
        <v>1.20882</v>
      </c>
      <c r="E224">
        <v>10</v>
      </c>
      <c r="F224">
        <v>2.7</v>
      </c>
      <c r="G224" t="s">
        <v>329</v>
      </c>
      <c r="H224">
        <f t="shared" si="9"/>
        <v>4.4771111111111109E-2</v>
      </c>
      <c r="I224">
        <f t="shared" si="10"/>
        <v>519</v>
      </c>
      <c r="J224" s="2">
        <f t="shared" si="11"/>
        <v>627.37757999999997</v>
      </c>
    </row>
    <row r="225" spans="1:10" x14ac:dyDescent="0.35">
      <c r="A225" t="s">
        <v>151</v>
      </c>
      <c r="B225" t="s">
        <v>29</v>
      </c>
      <c r="C225">
        <v>130</v>
      </c>
      <c r="D225">
        <v>5.6611700000000003</v>
      </c>
      <c r="E225">
        <v>47</v>
      </c>
      <c r="F225">
        <v>2.7</v>
      </c>
      <c r="G225" t="s">
        <v>291</v>
      </c>
      <c r="H225">
        <f t="shared" si="9"/>
        <v>4.4611268715524031E-2</v>
      </c>
      <c r="I225">
        <f t="shared" si="10"/>
        <v>111</v>
      </c>
      <c r="J225" s="2">
        <f t="shared" si="11"/>
        <v>628.38986999999997</v>
      </c>
    </row>
    <row r="226" spans="1:10" x14ac:dyDescent="0.35">
      <c r="A226" t="s">
        <v>330</v>
      </c>
      <c r="B226" t="s">
        <v>125</v>
      </c>
      <c r="C226">
        <v>2959</v>
      </c>
      <c r="D226">
        <v>1.22099</v>
      </c>
      <c r="E226">
        <v>10</v>
      </c>
      <c r="F226">
        <v>3</v>
      </c>
      <c r="G226" t="s">
        <v>263</v>
      </c>
      <c r="H226">
        <f t="shared" si="9"/>
        <v>4.0699666666666669E-2</v>
      </c>
      <c r="I226">
        <f t="shared" si="10"/>
        <v>519</v>
      </c>
      <c r="J226" s="2">
        <f t="shared" si="11"/>
        <v>633.69380999999998</v>
      </c>
    </row>
    <row r="227" spans="1:10" x14ac:dyDescent="0.35">
      <c r="A227" t="s">
        <v>157</v>
      </c>
      <c r="B227" t="s">
        <v>29</v>
      </c>
      <c r="C227">
        <v>0</v>
      </c>
      <c r="D227">
        <v>53.735799999999998</v>
      </c>
      <c r="E227">
        <v>470</v>
      </c>
      <c r="F227">
        <v>2.5</v>
      </c>
      <c r="G227" t="s">
        <v>247</v>
      </c>
      <c r="H227">
        <f t="shared" si="9"/>
        <v>4.5732595744680846E-2</v>
      </c>
      <c r="I227">
        <f t="shared" si="10"/>
        <v>12</v>
      </c>
      <c r="J227" s="2">
        <f t="shared" si="11"/>
        <v>644.82960000000003</v>
      </c>
    </row>
    <row r="228" spans="1:10" x14ac:dyDescent="0.35">
      <c r="A228" t="s">
        <v>156</v>
      </c>
      <c r="B228" t="s">
        <v>29</v>
      </c>
      <c r="C228">
        <v>0</v>
      </c>
      <c r="D228">
        <v>53.735799999999998</v>
      </c>
      <c r="E228">
        <v>470</v>
      </c>
      <c r="F228">
        <v>2.5</v>
      </c>
      <c r="G228" t="s">
        <v>247</v>
      </c>
      <c r="H228">
        <f t="shared" si="9"/>
        <v>4.5732595744680846E-2</v>
      </c>
      <c r="I228">
        <f t="shared" si="10"/>
        <v>12</v>
      </c>
      <c r="J228" s="2">
        <f t="shared" si="11"/>
        <v>644.82960000000003</v>
      </c>
    </row>
    <row r="229" spans="1:10" x14ac:dyDescent="0.35">
      <c r="A229" t="s">
        <v>135</v>
      </c>
      <c r="B229" t="s">
        <v>15</v>
      </c>
      <c r="C229">
        <v>410</v>
      </c>
      <c r="D229">
        <v>24.574300000000001</v>
      </c>
      <c r="E229">
        <v>200</v>
      </c>
      <c r="F229">
        <v>2.5</v>
      </c>
      <c r="G229" t="s">
        <v>282</v>
      </c>
      <c r="H229">
        <f t="shared" si="9"/>
        <v>4.9148600000000001E-2</v>
      </c>
      <c r="I229">
        <f t="shared" si="10"/>
        <v>26</v>
      </c>
      <c r="J229" s="2">
        <f t="shared" si="11"/>
        <v>638.93180000000007</v>
      </c>
    </row>
    <row r="230" spans="1:10" x14ac:dyDescent="0.35">
      <c r="A230" t="s">
        <v>152</v>
      </c>
      <c r="B230" t="s">
        <v>139</v>
      </c>
      <c r="C230">
        <v>592</v>
      </c>
      <c r="D230">
        <v>1.25789</v>
      </c>
      <c r="E230">
        <v>10</v>
      </c>
      <c r="F230">
        <v>2.7</v>
      </c>
      <c r="G230" t="s">
        <v>267</v>
      </c>
      <c r="H230">
        <f t="shared" si="9"/>
        <v>4.6588518518518515E-2</v>
      </c>
      <c r="I230">
        <f t="shared" si="10"/>
        <v>519</v>
      </c>
      <c r="J230" s="2">
        <f t="shared" si="11"/>
        <v>652.84491000000003</v>
      </c>
    </row>
    <row r="231" spans="1:10" x14ac:dyDescent="0.35">
      <c r="A231" t="s">
        <v>150</v>
      </c>
      <c r="B231" t="s">
        <v>95</v>
      </c>
      <c r="C231">
        <v>984</v>
      </c>
      <c r="D231">
        <v>2.7686899999999999</v>
      </c>
      <c r="E231">
        <v>22</v>
      </c>
      <c r="F231">
        <v>2.7</v>
      </c>
      <c r="G231" t="s">
        <v>291</v>
      </c>
      <c r="H231">
        <f t="shared" si="9"/>
        <v>4.6610942760942756E-2</v>
      </c>
      <c r="I231">
        <f t="shared" si="10"/>
        <v>236</v>
      </c>
      <c r="J231" s="2">
        <f t="shared" si="11"/>
        <v>653.41084000000001</v>
      </c>
    </row>
    <row r="232" spans="1:10" x14ac:dyDescent="0.35">
      <c r="A232" t="s">
        <v>178</v>
      </c>
      <c r="B232" t="s">
        <v>29</v>
      </c>
      <c r="C232">
        <v>0</v>
      </c>
      <c r="D232">
        <v>92.637200000000007</v>
      </c>
      <c r="E232">
        <v>950</v>
      </c>
      <c r="F232">
        <v>2.5</v>
      </c>
      <c r="G232" t="s">
        <v>278</v>
      </c>
      <c r="H232">
        <f t="shared" si="9"/>
        <v>3.9005136842105263E-2</v>
      </c>
      <c r="I232">
        <f t="shared" si="10"/>
        <v>6</v>
      </c>
      <c r="J232" s="2">
        <f t="shared" si="11"/>
        <v>555.82320000000004</v>
      </c>
    </row>
    <row r="233" spans="1:10" x14ac:dyDescent="0.35">
      <c r="A233" t="s">
        <v>177</v>
      </c>
      <c r="B233" t="s">
        <v>29</v>
      </c>
      <c r="C233">
        <v>0</v>
      </c>
      <c r="D233">
        <v>92.637200000000007</v>
      </c>
      <c r="E233">
        <v>950</v>
      </c>
      <c r="F233">
        <v>2.5</v>
      </c>
      <c r="G233" t="s">
        <v>278</v>
      </c>
      <c r="H233">
        <f t="shared" si="9"/>
        <v>3.9005136842105263E-2</v>
      </c>
      <c r="I233">
        <f t="shared" si="10"/>
        <v>6</v>
      </c>
      <c r="J233" s="2">
        <f t="shared" si="11"/>
        <v>555.82320000000004</v>
      </c>
    </row>
    <row r="234" spans="1:10" x14ac:dyDescent="0.35">
      <c r="A234" t="s">
        <v>145</v>
      </c>
      <c r="B234" t="s">
        <v>39</v>
      </c>
      <c r="C234">
        <v>28014</v>
      </c>
      <c r="D234">
        <v>1.93693</v>
      </c>
      <c r="E234">
        <v>15</v>
      </c>
      <c r="F234">
        <v>2.7</v>
      </c>
      <c r="G234" t="s">
        <v>360</v>
      </c>
      <c r="H234" s="3">
        <f t="shared" si="9"/>
        <v>4.7825432098765434E-2</v>
      </c>
      <c r="I234" s="3">
        <f t="shared" si="10"/>
        <v>346</v>
      </c>
      <c r="J234" s="4">
        <f t="shared" si="11"/>
        <v>670.17777999999998</v>
      </c>
    </row>
    <row r="235" spans="1:10" x14ac:dyDescent="0.35">
      <c r="A235" t="s">
        <v>143</v>
      </c>
      <c r="B235" t="s">
        <v>29</v>
      </c>
      <c r="C235">
        <v>6603</v>
      </c>
      <c r="D235">
        <v>2.86605</v>
      </c>
      <c r="E235">
        <v>22</v>
      </c>
      <c r="F235">
        <v>2.7</v>
      </c>
      <c r="G235" t="s">
        <v>409</v>
      </c>
      <c r="H235">
        <f t="shared" si="9"/>
        <v>4.8249999999999994E-2</v>
      </c>
      <c r="I235">
        <f t="shared" si="10"/>
        <v>236</v>
      </c>
      <c r="J235" s="2">
        <f t="shared" si="11"/>
        <v>676.38779999999997</v>
      </c>
    </row>
    <row r="236" spans="1:10" x14ac:dyDescent="0.35">
      <c r="A236" t="s">
        <v>144</v>
      </c>
      <c r="B236" t="s">
        <v>29</v>
      </c>
      <c r="C236">
        <v>0</v>
      </c>
      <c r="D236">
        <v>10.6746</v>
      </c>
      <c r="E236">
        <v>82</v>
      </c>
      <c r="F236">
        <v>2.5</v>
      </c>
      <c r="G236" t="s">
        <v>313</v>
      </c>
      <c r="H236">
        <f t="shared" si="9"/>
        <v>5.2071219512195122E-2</v>
      </c>
      <c r="I236">
        <f t="shared" si="10"/>
        <v>64</v>
      </c>
      <c r="J236" s="2">
        <f t="shared" si="11"/>
        <v>683.17439999999999</v>
      </c>
    </row>
    <row r="237" spans="1:10" x14ac:dyDescent="0.35">
      <c r="A237" t="s">
        <v>141</v>
      </c>
      <c r="B237" t="s">
        <v>139</v>
      </c>
      <c r="C237">
        <v>567</v>
      </c>
      <c r="D237">
        <v>1.3297699999999999</v>
      </c>
      <c r="E237">
        <v>10</v>
      </c>
      <c r="F237">
        <v>3</v>
      </c>
      <c r="G237" t="s">
        <v>267</v>
      </c>
      <c r="H237">
        <f t="shared" si="9"/>
        <v>4.4325666666666666E-2</v>
      </c>
      <c r="I237">
        <f t="shared" si="10"/>
        <v>519</v>
      </c>
      <c r="J237" s="2">
        <f t="shared" si="11"/>
        <v>690.15062999999998</v>
      </c>
    </row>
    <row r="238" spans="1:10" x14ac:dyDescent="0.35">
      <c r="A238" t="s">
        <v>140</v>
      </c>
      <c r="B238" t="s">
        <v>139</v>
      </c>
      <c r="C238">
        <v>0</v>
      </c>
      <c r="D238">
        <v>1.3297699999999999</v>
      </c>
      <c r="E238">
        <v>10</v>
      </c>
      <c r="F238">
        <v>3</v>
      </c>
      <c r="G238" t="s">
        <v>267</v>
      </c>
      <c r="H238">
        <f t="shared" si="9"/>
        <v>4.4325666666666666E-2</v>
      </c>
      <c r="I238">
        <f t="shared" si="10"/>
        <v>519</v>
      </c>
      <c r="J238" s="2">
        <f t="shared" si="11"/>
        <v>690.15062999999998</v>
      </c>
    </row>
    <row r="239" spans="1:10" x14ac:dyDescent="0.35">
      <c r="A239" t="s">
        <v>142</v>
      </c>
      <c r="B239" t="s">
        <v>12</v>
      </c>
      <c r="C239">
        <v>0</v>
      </c>
      <c r="D239">
        <v>11.805999999999999</v>
      </c>
      <c r="E239">
        <v>90</v>
      </c>
      <c r="F239">
        <v>4.2</v>
      </c>
      <c r="G239" t="s">
        <v>318</v>
      </c>
      <c r="H239">
        <f t="shared" si="9"/>
        <v>3.123280423280423E-2</v>
      </c>
      <c r="I239">
        <f t="shared" si="10"/>
        <v>58</v>
      </c>
      <c r="J239" s="2">
        <f t="shared" si="11"/>
        <v>684.74799999999993</v>
      </c>
    </row>
    <row r="240" spans="1:10" x14ac:dyDescent="0.35">
      <c r="A240" t="s">
        <v>119</v>
      </c>
      <c r="B240" t="s">
        <v>29</v>
      </c>
      <c r="C240">
        <v>0</v>
      </c>
      <c r="D240">
        <v>74.03</v>
      </c>
      <c r="E240">
        <v>600</v>
      </c>
      <c r="F240">
        <v>2.5</v>
      </c>
      <c r="G240" t="s">
        <v>268</v>
      </c>
      <c r="H240">
        <f t="shared" si="9"/>
        <v>4.9353333333333332E-2</v>
      </c>
      <c r="I240">
        <f t="shared" si="10"/>
        <v>9</v>
      </c>
      <c r="J240" s="2">
        <f t="shared" si="11"/>
        <v>666.27</v>
      </c>
    </row>
    <row r="241" spans="1:10" x14ac:dyDescent="0.35">
      <c r="A241" t="s">
        <v>42</v>
      </c>
      <c r="B241" t="s">
        <v>29</v>
      </c>
      <c r="C241">
        <v>0</v>
      </c>
      <c r="D241">
        <v>296.88400000000001</v>
      </c>
      <c r="E241">
        <v>4000</v>
      </c>
      <c r="F241">
        <v>2.5</v>
      </c>
      <c r="G241" t="s">
        <v>270</v>
      </c>
      <c r="H241">
        <f t="shared" si="9"/>
        <v>2.96884E-2</v>
      </c>
      <c r="I241">
        <f t="shared" si="10"/>
        <v>2</v>
      </c>
      <c r="J241" s="2">
        <f t="shared" si="11"/>
        <v>593.76800000000003</v>
      </c>
    </row>
    <row r="242" spans="1:10" x14ac:dyDescent="0.35">
      <c r="A242" t="s">
        <v>41</v>
      </c>
      <c r="B242" t="s">
        <v>29</v>
      </c>
      <c r="C242">
        <v>0</v>
      </c>
      <c r="D242">
        <v>296.88400000000001</v>
      </c>
      <c r="E242">
        <v>4000</v>
      </c>
      <c r="F242">
        <v>2.5</v>
      </c>
      <c r="G242" t="s">
        <v>270</v>
      </c>
      <c r="H242">
        <f t="shared" si="9"/>
        <v>2.96884E-2</v>
      </c>
      <c r="I242">
        <f t="shared" si="10"/>
        <v>2</v>
      </c>
      <c r="J242" s="2">
        <f t="shared" si="11"/>
        <v>593.76800000000003</v>
      </c>
    </row>
    <row r="243" spans="1:10" x14ac:dyDescent="0.35">
      <c r="A243" t="s">
        <v>136</v>
      </c>
      <c r="B243" t="s">
        <v>125</v>
      </c>
      <c r="C243">
        <v>10992</v>
      </c>
      <c r="D243">
        <v>1.3580399999999999</v>
      </c>
      <c r="E243">
        <v>10</v>
      </c>
      <c r="F243">
        <v>2.7</v>
      </c>
      <c r="G243" t="s">
        <v>328</v>
      </c>
      <c r="H243">
        <f t="shared" si="9"/>
        <v>5.0297777777777775E-2</v>
      </c>
      <c r="I243">
        <f t="shared" si="10"/>
        <v>519</v>
      </c>
      <c r="J243" s="2">
        <f t="shared" si="11"/>
        <v>704.8227599999999</v>
      </c>
    </row>
    <row r="244" spans="1:10" x14ac:dyDescent="0.35">
      <c r="A244">
        <v>850617022002</v>
      </c>
      <c r="B244" t="s">
        <v>63</v>
      </c>
      <c r="C244">
        <v>65</v>
      </c>
      <c r="D244">
        <v>6.9884599999999999</v>
      </c>
      <c r="E244">
        <v>50</v>
      </c>
      <c r="F244">
        <v>2.7</v>
      </c>
      <c r="G244" t="s">
        <v>257</v>
      </c>
      <c r="H244">
        <f t="shared" si="9"/>
        <v>5.1766370370370372E-2</v>
      </c>
      <c r="I244">
        <f t="shared" si="10"/>
        <v>104</v>
      </c>
      <c r="J244" s="2">
        <f t="shared" si="11"/>
        <v>726.79984000000002</v>
      </c>
    </row>
    <row r="245" spans="1:10" x14ac:dyDescent="0.35">
      <c r="A245" t="s">
        <v>134</v>
      </c>
      <c r="B245" t="s">
        <v>39</v>
      </c>
      <c r="C245">
        <v>57441</v>
      </c>
      <c r="D245">
        <v>1.41123</v>
      </c>
      <c r="E245">
        <v>10</v>
      </c>
      <c r="F245">
        <v>2.5</v>
      </c>
      <c r="G245" t="s">
        <v>331</v>
      </c>
      <c r="H245">
        <f t="shared" si="9"/>
        <v>5.6449199999999998E-2</v>
      </c>
      <c r="I245">
        <f t="shared" si="10"/>
        <v>519</v>
      </c>
      <c r="J245" s="2">
        <f t="shared" si="11"/>
        <v>732.42836999999997</v>
      </c>
    </row>
    <row r="246" spans="1:10" x14ac:dyDescent="0.35">
      <c r="A246" t="s">
        <v>128</v>
      </c>
      <c r="B246" t="s">
        <v>29</v>
      </c>
      <c r="C246">
        <v>0</v>
      </c>
      <c r="D246">
        <v>4.6638900000000003</v>
      </c>
      <c r="E246">
        <v>33</v>
      </c>
      <c r="F246">
        <v>2.7</v>
      </c>
      <c r="G246" t="s">
        <v>291</v>
      </c>
      <c r="H246">
        <f t="shared" si="9"/>
        <v>5.2344444444444443E-2</v>
      </c>
      <c r="I246">
        <f t="shared" si="10"/>
        <v>158</v>
      </c>
      <c r="J246" s="2">
        <f t="shared" si="11"/>
        <v>736.89462000000003</v>
      </c>
    </row>
    <row r="247" spans="1:10" x14ac:dyDescent="0.35">
      <c r="A247" t="s">
        <v>124</v>
      </c>
      <c r="B247" t="s">
        <v>29</v>
      </c>
      <c r="C247">
        <v>0</v>
      </c>
      <c r="D247">
        <v>9.6580499999999994</v>
      </c>
      <c r="E247">
        <v>68</v>
      </c>
      <c r="F247">
        <v>2.5</v>
      </c>
      <c r="G247" t="s">
        <v>313</v>
      </c>
      <c r="H247">
        <f t="shared" si="9"/>
        <v>5.681205882352941E-2</v>
      </c>
      <c r="I247">
        <f t="shared" si="10"/>
        <v>77</v>
      </c>
      <c r="J247" s="2">
        <f t="shared" si="11"/>
        <v>743.66985</v>
      </c>
    </row>
    <row r="248" spans="1:10" x14ac:dyDescent="0.35">
      <c r="A248" t="s">
        <v>129</v>
      </c>
      <c r="B248" t="s">
        <v>12</v>
      </c>
      <c r="C248">
        <v>48</v>
      </c>
      <c r="D248">
        <v>6.5267499999999998</v>
      </c>
      <c r="E248">
        <v>45</v>
      </c>
      <c r="F248">
        <v>4.2</v>
      </c>
      <c r="G248" t="s">
        <v>455</v>
      </c>
      <c r="H248">
        <f t="shared" si="9"/>
        <v>3.4533068783068784E-2</v>
      </c>
      <c r="I248">
        <f t="shared" si="10"/>
        <v>116</v>
      </c>
      <c r="J248" s="2">
        <f t="shared" si="11"/>
        <v>757.10299999999995</v>
      </c>
    </row>
    <row r="249" spans="1:10" x14ac:dyDescent="0.35">
      <c r="A249" t="s">
        <v>127</v>
      </c>
      <c r="B249" t="s">
        <v>39</v>
      </c>
      <c r="C249">
        <v>0</v>
      </c>
      <c r="D249">
        <v>2.1849599999999998</v>
      </c>
      <c r="E249">
        <v>15</v>
      </c>
      <c r="F249">
        <v>2.5</v>
      </c>
      <c r="G249" t="s">
        <v>370</v>
      </c>
      <c r="H249">
        <f t="shared" si="9"/>
        <v>5.8265599999999994E-2</v>
      </c>
      <c r="I249">
        <f t="shared" si="10"/>
        <v>346</v>
      </c>
      <c r="J249" s="2">
        <f t="shared" si="11"/>
        <v>755.99615999999992</v>
      </c>
    </row>
    <row r="250" spans="1:10" x14ac:dyDescent="0.35">
      <c r="A250" t="s">
        <v>126</v>
      </c>
      <c r="B250" t="s">
        <v>125</v>
      </c>
      <c r="C250">
        <v>3251</v>
      </c>
      <c r="D250">
        <v>1.49509</v>
      </c>
      <c r="E250">
        <v>10</v>
      </c>
      <c r="F250">
        <v>2.7</v>
      </c>
      <c r="G250" t="s">
        <v>328</v>
      </c>
      <c r="H250">
        <f t="shared" si="9"/>
        <v>5.5373703703703703E-2</v>
      </c>
      <c r="I250">
        <f t="shared" si="10"/>
        <v>519</v>
      </c>
      <c r="J250" s="2">
        <f t="shared" si="11"/>
        <v>775.95171000000005</v>
      </c>
    </row>
    <row r="251" spans="1:10" x14ac:dyDescent="0.35">
      <c r="A251" t="s">
        <v>123</v>
      </c>
      <c r="B251" t="s">
        <v>122</v>
      </c>
      <c r="C251">
        <v>9628</v>
      </c>
      <c r="D251">
        <v>1.50779</v>
      </c>
      <c r="E251">
        <v>10</v>
      </c>
      <c r="F251">
        <v>2.5</v>
      </c>
      <c r="G251" t="s">
        <v>335</v>
      </c>
      <c r="H251" s="3">
        <f t="shared" si="9"/>
        <v>6.03116E-2</v>
      </c>
      <c r="I251" s="3">
        <f t="shared" si="10"/>
        <v>519</v>
      </c>
      <c r="J251" s="4">
        <f t="shared" si="11"/>
        <v>782.54300999999998</v>
      </c>
    </row>
    <row r="252" spans="1:10" x14ac:dyDescent="0.35">
      <c r="A252" t="s">
        <v>120</v>
      </c>
      <c r="B252" t="s">
        <v>29</v>
      </c>
      <c r="C252">
        <v>0</v>
      </c>
      <c r="D252">
        <v>8.3026</v>
      </c>
      <c r="E252">
        <v>56</v>
      </c>
      <c r="F252">
        <v>2.5</v>
      </c>
      <c r="G252" t="s">
        <v>459</v>
      </c>
      <c r="H252">
        <f t="shared" si="9"/>
        <v>5.9304285714285712E-2</v>
      </c>
      <c r="I252">
        <f t="shared" si="10"/>
        <v>93</v>
      </c>
      <c r="J252" s="2">
        <f t="shared" si="11"/>
        <v>772.14179999999999</v>
      </c>
    </row>
    <row r="253" spans="1:10" x14ac:dyDescent="0.35">
      <c r="A253" t="s">
        <v>121</v>
      </c>
      <c r="B253" t="s">
        <v>12</v>
      </c>
      <c r="C253">
        <v>172</v>
      </c>
      <c r="D253">
        <v>6.8489399999999998</v>
      </c>
      <c r="E253">
        <v>45</v>
      </c>
      <c r="F253">
        <v>4.2</v>
      </c>
      <c r="G253" t="s">
        <v>455</v>
      </c>
      <c r="H253">
        <f t="shared" si="9"/>
        <v>3.6237777777777778E-2</v>
      </c>
      <c r="I253">
        <f t="shared" si="10"/>
        <v>116</v>
      </c>
      <c r="J253" s="2">
        <f t="shared" si="11"/>
        <v>794.47703999999999</v>
      </c>
    </row>
    <row r="254" spans="1:10" x14ac:dyDescent="0.35">
      <c r="A254" t="s">
        <v>149</v>
      </c>
      <c r="B254" t="s">
        <v>29</v>
      </c>
      <c r="C254">
        <v>0</v>
      </c>
      <c r="D254">
        <v>114.16</v>
      </c>
      <c r="E254">
        <v>1000</v>
      </c>
      <c r="F254">
        <v>2.5</v>
      </c>
      <c r="G254" t="s">
        <v>246</v>
      </c>
      <c r="H254">
        <f t="shared" si="9"/>
        <v>4.5663999999999996E-2</v>
      </c>
      <c r="I254">
        <f t="shared" si="10"/>
        <v>6</v>
      </c>
      <c r="J254" s="2">
        <f t="shared" si="11"/>
        <v>684.96</v>
      </c>
    </row>
    <row r="255" spans="1:10" x14ac:dyDescent="0.35">
      <c r="A255" t="s">
        <v>148</v>
      </c>
      <c r="B255" t="s">
        <v>29</v>
      </c>
      <c r="C255">
        <v>0</v>
      </c>
      <c r="D255">
        <v>114.16</v>
      </c>
      <c r="E255">
        <v>1000</v>
      </c>
      <c r="F255">
        <v>2.5</v>
      </c>
      <c r="G255" t="s">
        <v>246</v>
      </c>
      <c r="H255">
        <f t="shared" si="9"/>
        <v>4.5663999999999996E-2</v>
      </c>
      <c r="I255">
        <f t="shared" si="10"/>
        <v>6</v>
      </c>
      <c r="J255" s="2">
        <f t="shared" si="11"/>
        <v>684.96</v>
      </c>
    </row>
    <row r="256" spans="1:10" x14ac:dyDescent="0.35">
      <c r="A256" t="s">
        <v>104</v>
      </c>
      <c r="B256" t="s">
        <v>29</v>
      </c>
      <c r="C256">
        <v>0</v>
      </c>
      <c r="D256">
        <v>176.352</v>
      </c>
      <c r="E256">
        <v>1600</v>
      </c>
      <c r="F256">
        <v>2.5</v>
      </c>
      <c r="G256" t="s">
        <v>304</v>
      </c>
      <c r="H256">
        <f t="shared" si="9"/>
        <v>4.4088000000000002E-2</v>
      </c>
      <c r="I256">
        <f t="shared" si="10"/>
        <v>4</v>
      </c>
      <c r="J256" s="2">
        <f t="shared" si="11"/>
        <v>705.40800000000002</v>
      </c>
    </row>
    <row r="257" spans="1:10" x14ac:dyDescent="0.35">
      <c r="A257" t="s">
        <v>111</v>
      </c>
      <c r="B257" t="s">
        <v>95</v>
      </c>
      <c r="C257">
        <v>99</v>
      </c>
      <c r="D257">
        <v>32.334600000000002</v>
      </c>
      <c r="E257">
        <v>200</v>
      </c>
      <c r="F257">
        <v>2.7</v>
      </c>
      <c r="G257" t="s">
        <v>280</v>
      </c>
      <c r="H257">
        <f t="shared" si="9"/>
        <v>5.9878888888888891E-2</v>
      </c>
      <c r="I257">
        <f t="shared" si="10"/>
        <v>26</v>
      </c>
      <c r="J257" s="2">
        <f t="shared" si="11"/>
        <v>840.69960000000003</v>
      </c>
    </row>
    <row r="258" spans="1:10" x14ac:dyDescent="0.35">
      <c r="A258" t="s">
        <v>112</v>
      </c>
      <c r="B258" t="s">
        <v>29</v>
      </c>
      <c r="C258">
        <v>0</v>
      </c>
      <c r="D258">
        <v>9.1496999999999993</v>
      </c>
      <c r="E258">
        <v>56</v>
      </c>
      <c r="F258">
        <v>2.5</v>
      </c>
      <c r="G258" t="s">
        <v>459</v>
      </c>
      <c r="H258">
        <f t="shared" si="9"/>
        <v>6.5354999999999996E-2</v>
      </c>
      <c r="I258">
        <f t="shared" si="10"/>
        <v>93</v>
      </c>
      <c r="J258" s="2">
        <f t="shared" si="11"/>
        <v>850.92209999999989</v>
      </c>
    </row>
    <row r="259" spans="1:10" x14ac:dyDescent="0.35">
      <c r="A259" t="s">
        <v>115</v>
      </c>
      <c r="B259" t="s">
        <v>81</v>
      </c>
      <c r="C259">
        <v>50</v>
      </c>
      <c r="D259">
        <v>2.65333</v>
      </c>
      <c r="E259">
        <v>16</v>
      </c>
      <c r="F259">
        <v>2.7</v>
      </c>
      <c r="G259" t="s">
        <v>267</v>
      </c>
      <c r="H259">
        <f t="shared" si="9"/>
        <v>6.1419675925925919E-2</v>
      </c>
      <c r="I259">
        <f t="shared" si="10"/>
        <v>325</v>
      </c>
      <c r="J259" s="2">
        <f t="shared" si="11"/>
        <v>862.33225000000004</v>
      </c>
    </row>
    <row r="260" spans="1:10" x14ac:dyDescent="0.35">
      <c r="A260" t="s">
        <v>31</v>
      </c>
      <c r="B260" t="s">
        <v>29</v>
      </c>
      <c r="C260">
        <v>0</v>
      </c>
      <c r="D260">
        <v>374.11239999999998</v>
      </c>
      <c r="E260">
        <v>2600</v>
      </c>
      <c r="F260">
        <v>2.5</v>
      </c>
      <c r="G260" t="s">
        <v>307</v>
      </c>
      <c r="H260">
        <f t="shared" si="9"/>
        <v>5.7555753846153843E-2</v>
      </c>
      <c r="I260">
        <f t="shared" si="10"/>
        <v>2</v>
      </c>
      <c r="J260" s="2">
        <f t="shared" si="11"/>
        <v>748.22479999999996</v>
      </c>
    </row>
    <row r="261" spans="1:10" x14ac:dyDescent="0.35">
      <c r="A261" t="s">
        <v>30</v>
      </c>
      <c r="B261" t="s">
        <v>29</v>
      </c>
      <c r="C261">
        <v>0</v>
      </c>
      <c r="D261">
        <v>374.11239999999998</v>
      </c>
      <c r="E261">
        <v>2600</v>
      </c>
      <c r="F261">
        <v>2.5</v>
      </c>
      <c r="G261" t="s">
        <v>307</v>
      </c>
      <c r="H261">
        <f t="shared" si="9"/>
        <v>5.7555753846153843E-2</v>
      </c>
      <c r="I261">
        <f t="shared" si="10"/>
        <v>2</v>
      </c>
      <c r="J261" s="2">
        <f t="shared" si="11"/>
        <v>748.22479999999996</v>
      </c>
    </row>
    <row r="262" spans="1:10" x14ac:dyDescent="0.35">
      <c r="A262" t="s">
        <v>114</v>
      </c>
      <c r="B262" t="s">
        <v>39</v>
      </c>
      <c r="C262">
        <v>290</v>
      </c>
      <c r="D262">
        <v>17.011279999999999</v>
      </c>
      <c r="E262">
        <v>100</v>
      </c>
      <c r="F262">
        <v>3</v>
      </c>
      <c r="G262" t="s">
        <v>279</v>
      </c>
      <c r="H262">
        <f t="shared" si="9"/>
        <v>5.6704266666666663E-2</v>
      </c>
      <c r="I262">
        <f t="shared" si="10"/>
        <v>52</v>
      </c>
      <c r="J262" s="2">
        <f t="shared" si="11"/>
        <v>884.58655999999996</v>
      </c>
    </row>
    <row r="263" spans="1:10" x14ac:dyDescent="0.35">
      <c r="A263" t="s">
        <v>342</v>
      </c>
      <c r="B263" t="s">
        <v>125</v>
      </c>
      <c r="C263">
        <v>2490</v>
      </c>
      <c r="D263">
        <v>1.7069000000000001</v>
      </c>
      <c r="E263">
        <v>10</v>
      </c>
      <c r="F263">
        <v>3</v>
      </c>
      <c r="G263" t="s">
        <v>263</v>
      </c>
      <c r="H263">
        <f t="shared" ref="H263:H326" si="12">D263/(E263*F263)</f>
        <v>5.6896666666666672E-2</v>
      </c>
      <c r="I263">
        <f t="shared" ref="I263:I326" si="13">ROUNDUP($B$4/E263,0)</f>
        <v>519</v>
      </c>
      <c r="J263" s="2">
        <f t="shared" ref="J263:J326" si="14">I263*D263</f>
        <v>885.88110000000006</v>
      </c>
    </row>
    <row r="264" spans="1:10" x14ac:dyDescent="0.35">
      <c r="A264" t="s">
        <v>113</v>
      </c>
      <c r="B264" t="s">
        <v>29</v>
      </c>
      <c r="C264">
        <v>10102</v>
      </c>
      <c r="D264">
        <v>3.7755999999999998</v>
      </c>
      <c r="E264">
        <v>22</v>
      </c>
      <c r="F264">
        <v>2.7</v>
      </c>
      <c r="G264" t="s">
        <v>348</v>
      </c>
      <c r="H264">
        <f t="shared" si="12"/>
        <v>6.3562289562289556E-2</v>
      </c>
      <c r="I264">
        <f t="shared" si="13"/>
        <v>236</v>
      </c>
      <c r="J264" s="2">
        <f t="shared" si="14"/>
        <v>891.04160000000002</v>
      </c>
    </row>
    <row r="265" spans="1:10" x14ac:dyDescent="0.35">
      <c r="A265" t="s">
        <v>347</v>
      </c>
      <c r="B265" t="s">
        <v>15</v>
      </c>
      <c r="C265">
        <v>195</v>
      </c>
      <c r="D265">
        <v>1.76932</v>
      </c>
      <c r="E265">
        <v>10</v>
      </c>
      <c r="F265">
        <v>2.5</v>
      </c>
      <c r="G265" t="s">
        <v>348</v>
      </c>
      <c r="H265">
        <f t="shared" si="12"/>
        <v>7.0772799999999997E-2</v>
      </c>
      <c r="I265">
        <f t="shared" si="13"/>
        <v>519</v>
      </c>
      <c r="J265" s="2">
        <f t="shared" si="14"/>
        <v>918.27707999999996</v>
      </c>
    </row>
    <row r="266" spans="1:10" x14ac:dyDescent="0.35">
      <c r="A266" t="s">
        <v>118</v>
      </c>
      <c r="B266" t="s">
        <v>15</v>
      </c>
      <c r="C266">
        <v>34</v>
      </c>
      <c r="D266">
        <v>49.356999999999999</v>
      </c>
      <c r="E266">
        <v>300</v>
      </c>
      <c r="F266">
        <v>2.5</v>
      </c>
      <c r="G266" t="s">
        <v>282</v>
      </c>
      <c r="H266">
        <f t="shared" si="12"/>
        <v>6.5809333333333331E-2</v>
      </c>
      <c r="I266">
        <f t="shared" si="13"/>
        <v>18</v>
      </c>
      <c r="J266" s="2">
        <f t="shared" si="14"/>
        <v>888.42599999999993</v>
      </c>
    </row>
    <row r="267" spans="1:10" x14ac:dyDescent="0.35">
      <c r="A267">
        <v>850617022001</v>
      </c>
      <c r="B267" t="s">
        <v>63</v>
      </c>
      <c r="C267">
        <v>125</v>
      </c>
      <c r="D267">
        <v>4.5272800000000002</v>
      </c>
      <c r="E267">
        <v>25</v>
      </c>
      <c r="F267">
        <v>2.7</v>
      </c>
      <c r="G267" t="s">
        <v>263</v>
      </c>
      <c r="H267">
        <f t="shared" si="12"/>
        <v>6.7070814814814819E-2</v>
      </c>
      <c r="I267">
        <f t="shared" si="13"/>
        <v>208</v>
      </c>
      <c r="J267" s="2">
        <f t="shared" si="14"/>
        <v>941.67424000000005</v>
      </c>
    </row>
    <row r="268" spans="1:10" x14ac:dyDescent="0.35">
      <c r="A268" t="s">
        <v>110</v>
      </c>
      <c r="B268" t="s">
        <v>12</v>
      </c>
      <c r="C268">
        <v>0</v>
      </c>
      <c r="D268">
        <v>2.80837</v>
      </c>
      <c r="E268">
        <v>15</v>
      </c>
      <c r="F268">
        <v>2.8</v>
      </c>
      <c r="G268" t="s">
        <v>406</v>
      </c>
      <c r="H268">
        <f t="shared" si="12"/>
        <v>6.6865952380952387E-2</v>
      </c>
      <c r="I268">
        <f t="shared" si="13"/>
        <v>346</v>
      </c>
      <c r="J268" s="2">
        <f t="shared" si="14"/>
        <v>971.69601999999998</v>
      </c>
    </row>
    <row r="269" spans="1:10" x14ac:dyDescent="0.35">
      <c r="A269" t="s">
        <v>107</v>
      </c>
      <c r="B269" t="s">
        <v>39</v>
      </c>
      <c r="C269">
        <v>286</v>
      </c>
      <c r="D269">
        <v>11.481400000000001</v>
      </c>
      <c r="E269">
        <v>60</v>
      </c>
      <c r="F269">
        <v>3</v>
      </c>
      <c r="G269" t="s">
        <v>281</v>
      </c>
      <c r="H269">
        <f t="shared" si="12"/>
        <v>6.3785555555555554E-2</v>
      </c>
      <c r="I269">
        <f t="shared" si="13"/>
        <v>87</v>
      </c>
      <c r="J269" s="2">
        <f t="shared" si="14"/>
        <v>998.88180000000011</v>
      </c>
    </row>
    <row r="270" spans="1:10" x14ac:dyDescent="0.35">
      <c r="A270" t="s">
        <v>87</v>
      </c>
      <c r="B270" t="s">
        <v>29</v>
      </c>
      <c r="C270">
        <v>0</v>
      </c>
      <c r="D270">
        <v>106.691</v>
      </c>
      <c r="E270">
        <v>550</v>
      </c>
      <c r="F270">
        <v>2.5</v>
      </c>
      <c r="G270" t="s">
        <v>301</v>
      </c>
      <c r="H270">
        <f t="shared" si="12"/>
        <v>7.7593454545454549E-2</v>
      </c>
      <c r="I270">
        <f t="shared" si="13"/>
        <v>10</v>
      </c>
      <c r="J270" s="2">
        <f t="shared" si="14"/>
        <v>1066.9100000000001</v>
      </c>
    </row>
    <row r="271" spans="1:10" x14ac:dyDescent="0.35">
      <c r="A271" t="s">
        <v>86</v>
      </c>
      <c r="B271" t="s">
        <v>29</v>
      </c>
      <c r="C271">
        <v>0</v>
      </c>
      <c r="D271">
        <v>106.691</v>
      </c>
      <c r="E271">
        <v>550</v>
      </c>
      <c r="F271">
        <v>2.5</v>
      </c>
      <c r="G271" t="s">
        <v>301</v>
      </c>
      <c r="H271">
        <f t="shared" si="12"/>
        <v>7.7593454545454549E-2</v>
      </c>
      <c r="I271">
        <f t="shared" si="13"/>
        <v>10</v>
      </c>
      <c r="J271" s="2">
        <f t="shared" si="14"/>
        <v>1066.9100000000001</v>
      </c>
    </row>
    <row r="272" spans="1:10" x14ac:dyDescent="0.35">
      <c r="A272" t="s">
        <v>45</v>
      </c>
      <c r="B272" t="s">
        <v>29</v>
      </c>
      <c r="C272">
        <v>0</v>
      </c>
      <c r="D272">
        <v>144.4984</v>
      </c>
      <c r="E272">
        <v>850</v>
      </c>
      <c r="F272">
        <v>2.5</v>
      </c>
      <c r="G272" t="s">
        <v>303</v>
      </c>
      <c r="H272">
        <f t="shared" si="12"/>
        <v>6.7999247058823528E-2</v>
      </c>
      <c r="I272">
        <f t="shared" si="13"/>
        <v>7</v>
      </c>
      <c r="J272" s="2">
        <f t="shared" si="14"/>
        <v>1011.4888000000001</v>
      </c>
    </row>
    <row r="273" spans="1:10" x14ac:dyDescent="0.35">
      <c r="A273" t="s">
        <v>44</v>
      </c>
      <c r="B273" t="s">
        <v>29</v>
      </c>
      <c r="C273">
        <v>0</v>
      </c>
      <c r="D273">
        <v>144.4984</v>
      </c>
      <c r="E273">
        <v>850</v>
      </c>
      <c r="F273">
        <v>2.5</v>
      </c>
      <c r="G273" t="s">
        <v>303</v>
      </c>
      <c r="H273">
        <f t="shared" si="12"/>
        <v>6.7999247058823528E-2</v>
      </c>
      <c r="I273">
        <f t="shared" si="13"/>
        <v>7</v>
      </c>
      <c r="J273" s="2">
        <f t="shared" si="14"/>
        <v>1011.4888000000001</v>
      </c>
    </row>
    <row r="274" spans="1:10" x14ac:dyDescent="0.35">
      <c r="A274" t="s">
        <v>103</v>
      </c>
      <c r="B274" t="s">
        <v>95</v>
      </c>
      <c r="C274">
        <v>1997</v>
      </c>
      <c r="D274">
        <v>2.01884</v>
      </c>
      <c r="E274">
        <v>10</v>
      </c>
      <c r="F274">
        <v>2.7</v>
      </c>
      <c r="G274" t="s">
        <v>291</v>
      </c>
      <c r="H274">
        <f t="shared" si="12"/>
        <v>7.4771851851851853E-2</v>
      </c>
      <c r="I274">
        <f t="shared" si="13"/>
        <v>519</v>
      </c>
      <c r="J274" s="2">
        <f t="shared" si="14"/>
        <v>1047.7779599999999</v>
      </c>
    </row>
    <row r="275" spans="1:10" x14ac:dyDescent="0.35">
      <c r="A275" t="s">
        <v>77</v>
      </c>
      <c r="B275" t="s">
        <v>29</v>
      </c>
      <c r="C275">
        <v>0</v>
      </c>
      <c r="D275">
        <v>224.11080000000001</v>
      </c>
      <c r="E275">
        <v>1500</v>
      </c>
      <c r="F275">
        <v>2.5</v>
      </c>
      <c r="G275" t="s">
        <v>305</v>
      </c>
      <c r="H275">
        <f t="shared" si="12"/>
        <v>5.9762880000000004E-2</v>
      </c>
      <c r="I275">
        <f t="shared" si="13"/>
        <v>4</v>
      </c>
      <c r="J275" s="2">
        <f t="shared" si="14"/>
        <v>896.44320000000005</v>
      </c>
    </row>
    <row r="276" spans="1:10" x14ac:dyDescent="0.35">
      <c r="A276" t="s">
        <v>76</v>
      </c>
      <c r="B276" t="s">
        <v>29</v>
      </c>
      <c r="C276">
        <v>0</v>
      </c>
      <c r="D276">
        <v>224.11080000000001</v>
      </c>
      <c r="E276">
        <v>1500</v>
      </c>
      <c r="F276">
        <v>2.5</v>
      </c>
      <c r="G276" t="s">
        <v>305</v>
      </c>
      <c r="H276">
        <f t="shared" si="12"/>
        <v>5.9762880000000004E-2</v>
      </c>
      <c r="I276">
        <f t="shared" si="13"/>
        <v>4</v>
      </c>
      <c r="J276" s="2">
        <f t="shared" si="14"/>
        <v>896.44320000000005</v>
      </c>
    </row>
    <row r="277" spans="1:10" x14ac:dyDescent="0.35">
      <c r="A277" t="s">
        <v>75</v>
      </c>
      <c r="B277" t="s">
        <v>29</v>
      </c>
      <c r="C277">
        <v>0</v>
      </c>
      <c r="D277">
        <v>224.11080000000001</v>
      </c>
      <c r="E277">
        <v>1500</v>
      </c>
      <c r="F277">
        <v>2.5</v>
      </c>
      <c r="G277" t="s">
        <v>305</v>
      </c>
      <c r="H277">
        <f t="shared" si="12"/>
        <v>5.9762880000000004E-2</v>
      </c>
      <c r="I277">
        <f t="shared" si="13"/>
        <v>4</v>
      </c>
      <c r="J277" s="2">
        <f t="shared" si="14"/>
        <v>896.44320000000005</v>
      </c>
    </row>
    <row r="278" spans="1:10" x14ac:dyDescent="0.35">
      <c r="A278" t="s">
        <v>102</v>
      </c>
      <c r="B278" t="s">
        <v>29</v>
      </c>
      <c r="C278">
        <v>19</v>
      </c>
      <c r="D278">
        <v>2.45248</v>
      </c>
      <c r="E278">
        <v>12</v>
      </c>
      <c r="F278">
        <v>2.7</v>
      </c>
      <c r="G278" t="s">
        <v>393</v>
      </c>
      <c r="H278">
        <f t="shared" si="12"/>
        <v>7.5693827160493818E-2</v>
      </c>
      <c r="I278">
        <f t="shared" si="13"/>
        <v>433</v>
      </c>
      <c r="J278" s="2">
        <f t="shared" si="14"/>
        <v>1061.9238399999999</v>
      </c>
    </row>
    <row r="279" spans="1:10" x14ac:dyDescent="0.35">
      <c r="A279" t="s">
        <v>74</v>
      </c>
      <c r="B279" t="s">
        <v>29</v>
      </c>
      <c r="C279">
        <v>0</v>
      </c>
      <c r="D279">
        <v>230.16800000000001</v>
      </c>
      <c r="E279">
        <v>1600</v>
      </c>
      <c r="F279">
        <v>2.5</v>
      </c>
      <c r="G279" t="s">
        <v>304</v>
      </c>
      <c r="H279">
        <f t="shared" si="12"/>
        <v>5.7542000000000003E-2</v>
      </c>
      <c r="I279">
        <f t="shared" si="13"/>
        <v>4</v>
      </c>
      <c r="J279" s="2">
        <f t="shared" si="14"/>
        <v>920.67200000000003</v>
      </c>
    </row>
    <row r="280" spans="1:10" x14ac:dyDescent="0.35">
      <c r="A280" t="s">
        <v>73</v>
      </c>
      <c r="B280" t="s">
        <v>29</v>
      </c>
      <c r="C280">
        <v>0</v>
      </c>
      <c r="D280">
        <v>230.16800000000001</v>
      </c>
      <c r="E280">
        <v>1600</v>
      </c>
      <c r="F280">
        <v>2.5</v>
      </c>
      <c r="G280" t="s">
        <v>304</v>
      </c>
      <c r="H280">
        <f t="shared" si="12"/>
        <v>5.7542000000000003E-2</v>
      </c>
      <c r="I280">
        <f t="shared" si="13"/>
        <v>4</v>
      </c>
      <c r="J280" s="2">
        <f t="shared" si="14"/>
        <v>920.67200000000003</v>
      </c>
    </row>
    <row r="281" spans="1:10" x14ac:dyDescent="0.35">
      <c r="A281" t="s">
        <v>70</v>
      </c>
      <c r="B281" t="s">
        <v>29</v>
      </c>
      <c r="C281">
        <v>0</v>
      </c>
      <c r="D281">
        <v>115.282</v>
      </c>
      <c r="E281">
        <v>650</v>
      </c>
      <c r="F281">
        <v>2.5</v>
      </c>
      <c r="G281" t="s">
        <v>251</v>
      </c>
      <c r="H281">
        <f t="shared" si="12"/>
        <v>7.0942769230769226E-2</v>
      </c>
      <c r="I281">
        <f t="shared" si="13"/>
        <v>8</v>
      </c>
      <c r="J281" s="2">
        <f t="shared" si="14"/>
        <v>922.25599999999997</v>
      </c>
    </row>
    <row r="282" spans="1:10" x14ac:dyDescent="0.35">
      <c r="A282" t="s">
        <v>69</v>
      </c>
      <c r="B282" t="s">
        <v>29</v>
      </c>
      <c r="C282">
        <v>0</v>
      </c>
      <c r="D282">
        <v>115.7756</v>
      </c>
      <c r="E282">
        <v>650</v>
      </c>
      <c r="F282">
        <v>2.5</v>
      </c>
      <c r="G282" t="s">
        <v>251</v>
      </c>
      <c r="H282">
        <f t="shared" si="12"/>
        <v>7.1246523076923071E-2</v>
      </c>
      <c r="I282">
        <f t="shared" si="13"/>
        <v>8</v>
      </c>
      <c r="J282" s="2">
        <f t="shared" si="14"/>
        <v>926.20479999999998</v>
      </c>
    </row>
    <row r="283" spans="1:10" x14ac:dyDescent="0.35">
      <c r="A283" t="s">
        <v>101</v>
      </c>
      <c r="B283" t="s">
        <v>39</v>
      </c>
      <c r="C283">
        <v>1335</v>
      </c>
      <c r="D283">
        <v>7.3831699999999998</v>
      </c>
      <c r="E283">
        <v>35</v>
      </c>
      <c r="F283">
        <v>3</v>
      </c>
      <c r="G283" t="s">
        <v>248</v>
      </c>
      <c r="H283">
        <f t="shared" si="12"/>
        <v>7.031590476190476E-2</v>
      </c>
      <c r="I283">
        <f t="shared" si="13"/>
        <v>149</v>
      </c>
      <c r="J283" s="2">
        <f t="shared" si="14"/>
        <v>1100.0923299999999</v>
      </c>
    </row>
    <row r="284" spans="1:10" x14ac:dyDescent="0.35">
      <c r="A284" t="s">
        <v>100</v>
      </c>
      <c r="B284" t="s">
        <v>29</v>
      </c>
      <c r="C284">
        <v>0</v>
      </c>
      <c r="D284">
        <v>8.1678499999999996</v>
      </c>
      <c r="E284">
        <v>39</v>
      </c>
      <c r="F284">
        <v>2.5</v>
      </c>
      <c r="G284" t="s">
        <v>282</v>
      </c>
      <c r="H284">
        <f t="shared" si="12"/>
        <v>8.3772820512820506E-2</v>
      </c>
      <c r="I284">
        <f t="shared" si="13"/>
        <v>133</v>
      </c>
      <c r="J284" s="2">
        <f t="shared" si="14"/>
        <v>1086.3240499999999</v>
      </c>
    </row>
    <row r="285" spans="1:10" x14ac:dyDescent="0.35">
      <c r="A285" t="s">
        <v>96</v>
      </c>
      <c r="B285" t="s">
        <v>95</v>
      </c>
      <c r="C285">
        <v>99</v>
      </c>
      <c r="D285">
        <v>21.874400000000001</v>
      </c>
      <c r="E285">
        <v>100</v>
      </c>
      <c r="F285">
        <v>2.7</v>
      </c>
      <c r="G285" t="s">
        <v>280</v>
      </c>
      <c r="H285">
        <f t="shared" si="12"/>
        <v>8.1016296296296295E-2</v>
      </c>
      <c r="I285">
        <f t="shared" si="13"/>
        <v>52</v>
      </c>
      <c r="J285" s="2">
        <f t="shared" si="14"/>
        <v>1137.4688000000001</v>
      </c>
    </row>
    <row r="286" spans="1:10" x14ac:dyDescent="0.35">
      <c r="A286">
        <v>850617021004</v>
      </c>
      <c r="B286" t="s">
        <v>63</v>
      </c>
      <c r="C286">
        <v>207</v>
      </c>
      <c r="D286">
        <v>2.2218800000000001</v>
      </c>
      <c r="E286">
        <v>10</v>
      </c>
      <c r="F286">
        <v>2.7</v>
      </c>
      <c r="G286" t="s">
        <v>371</v>
      </c>
      <c r="H286">
        <f t="shared" si="12"/>
        <v>8.2291851851851852E-2</v>
      </c>
      <c r="I286">
        <f t="shared" si="13"/>
        <v>519</v>
      </c>
      <c r="J286" s="2">
        <f t="shared" si="14"/>
        <v>1153.15572</v>
      </c>
    </row>
    <row r="287" spans="1:10" x14ac:dyDescent="0.35">
      <c r="A287" t="s">
        <v>92</v>
      </c>
      <c r="B287" t="s">
        <v>29</v>
      </c>
      <c r="C287">
        <v>171</v>
      </c>
      <c r="D287">
        <v>2.2645599999999999</v>
      </c>
      <c r="E287">
        <v>10</v>
      </c>
      <c r="F287">
        <v>2.7</v>
      </c>
      <c r="G287" t="s">
        <v>348</v>
      </c>
      <c r="H287">
        <f t="shared" si="12"/>
        <v>8.3872592592592596E-2</v>
      </c>
      <c r="I287">
        <f t="shared" si="13"/>
        <v>519</v>
      </c>
      <c r="J287" s="2">
        <f t="shared" si="14"/>
        <v>1175.30664</v>
      </c>
    </row>
    <row r="288" spans="1:10" x14ac:dyDescent="0.35">
      <c r="A288" t="s">
        <v>85</v>
      </c>
      <c r="B288" t="s">
        <v>29</v>
      </c>
      <c r="C288">
        <v>0</v>
      </c>
      <c r="D288">
        <v>7.6246499999999999</v>
      </c>
      <c r="E288">
        <v>33</v>
      </c>
      <c r="F288">
        <v>2.5</v>
      </c>
      <c r="G288" t="s">
        <v>282</v>
      </c>
      <c r="H288">
        <f t="shared" si="12"/>
        <v>9.2420000000000002E-2</v>
      </c>
      <c r="I288">
        <f t="shared" si="13"/>
        <v>158</v>
      </c>
      <c r="J288" s="2">
        <f t="shared" si="14"/>
        <v>1204.6947</v>
      </c>
    </row>
    <row r="289" spans="1:10" x14ac:dyDescent="0.35">
      <c r="A289" t="s">
        <v>88</v>
      </c>
      <c r="B289" t="s">
        <v>39</v>
      </c>
      <c r="C289">
        <v>1746</v>
      </c>
      <c r="D289">
        <v>5.9067600000000002</v>
      </c>
      <c r="E289">
        <v>25</v>
      </c>
      <c r="F289">
        <v>3</v>
      </c>
      <c r="G289" t="s">
        <v>271</v>
      </c>
      <c r="H289">
        <f t="shared" si="12"/>
        <v>7.8756800000000002E-2</v>
      </c>
      <c r="I289">
        <f t="shared" si="13"/>
        <v>208</v>
      </c>
      <c r="J289" s="2">
        <f t="shared" si="14"/>
        <v>1228.60608</v>
      </c>
    </row>
    <row r="290" spans="1:10" x14ac:dyDescent="0.35">
      <c r="A290" t="s">
        <v>83</v>
      </c>
      <c r="B290" t="s">
        <v>81</v>
      </c>
      <c r="C290">
        <v>83</v>
      </c>
      <c r="D290">
        <v>2.4226000000000001</v>
      </c>
      <c r="E290">
        <v>10</v>
      </c>
      <c r="F290">
        <v>2.7</v>
      </c>
      <c r="G290" t="s">
        <v>389</v>
      </c>
      <c r="H290">
        <f t="shared" si="12"/>
        <v>8.9725925925925931E-2</v>
      </c>
      <c r="I290">
        <f t="shared" si="13"/>
        <v>519</v>
      </c>
      <c r="J290" s="2">
        <f t="shared" si="14"/>
        <v>1257.3294000000001</v>
      </c>
    </row>
    <row r="291" spans="1:10" x14ac:dyDescent="0.35">
      <c r="A291" t="s">
        <v>82</v>
      </c>
      <c r="B291" t="s">
        <v>81</v>
      </c>
      <c r="C291">
        <v>68</v>
      </c>
      <c r="D291">
        <v>2.4226000000000001</v>
      </c>
      <c r="E291">
        <v>10</v>
      </c>
      <c r="F291">
        <v>2.7</v>
      </c>
      <c r="G291" t="s">
        <v>389</v>
      </c>
      <c r="H291">
        <f t="shared" si="12"/>
        <v>8.9725925925925931E-2</v>
      </c>
      <c r="I291">
        <f t="shared" si="13"/>
        <v>519</v>
      </c>
      <c r="J291" s="2">
        <f t="shared" si="14"/>
        <v>1257.3294000000001</v>
      </c>
    </row>
    <row r="292" spans="1:10" x14ac:dyDescent="0.35">
      <c r="A292" t="s">
        <v>80</v>
      </c>
      <c r="B292" t="s">
        <v>29</v>
      </c>
      <c r="C292">
        <v>50</v>
      </c>
      <c r="D292">
        <v>6.5023200000000001</v>
      </c>
      <c r="E292">
        <v>27</v>
      </c>
      <c r="F292">
        <v>2.5</v>
      </c>
      <c r="G292" t="s">
        <v>309</v>
      </c>
      <c r="H292">
        <f t="shared" si="12"/>
        <v>9.6330666666666662E-2</v>
      </c>
      <c r="I292">
        <f t="shared" si="13"/>
        <v>193</v>
      </c>
      <c r="J292" s="2">
        <f t="shared" si="14"/>
        <v>1254.94776</v>
      </c>
    </row>
    <row r="293" spans="1:10" x14ac:dyDescent="0.35">
      <c r="A293" t="s">
        <v>84</v>
      </c>
      <c r="B293" t="s">
        <v>12</v>
      </c>
      <c r="C293">
        <v>0</v>
      </c>
      <c r="D293">
        <v>3.6326999999999998</v>
      </c>
      <c r="E293">
        <v>15</v>
      </c>
      <c r="F293">
        <v>2.8</v>
      </c>
      <c r="G293" t="s">
        <v>406</v>
      </c>
      <c r="H293">
        <f t="shared" si="12"/>
        <v>8.6492857142857135E-2</v>
      </c>
      <c r="I293">
        <f t="shared" si="13"/>
        <v>346</v>
      </c>
      <c r="J293" s="2">
        <f t="shared" si="14"/>
        <v>1256.9141999999999</v>
      </c>
    </row>
    <row r="294" spans="1:10" x14ac:dyDescent="0.35">
      <c r="A294" t="s">
        <v>79</v>
      </c>
      <c r="B294" t="s">
        <v>39</v>
      </c>
      <c r="C294">
        <v>446</v>
      </c>
      <c r="D294">
        <v>8.2350700000000003</v>
      </c>
      <c r="E294">
        <v>34</v>
      </c>
      <c r="F294">
        <v>3</v>
      </c>
      <c r="G294" t="s">
        <v>268</v>
      </c>
      <c r="H294">
        <f t="shared" si="12"/>
        <v>8.0735980392156861E-2</v>
      </c>
      <c r="I294">
        <f t="shared" si="13"/>
        <v>153</v>
      </c>
      <c r="J294" s="2">
        <f t="shared" si="14"/>
        <v>1259.9657099999999</v>
      </c>
    </row>
    <row r="295" spans="1:10" x14ac:dyDescent="0.35">
      <c r="A295" t="s">
        <v>59</v>
      </c>
      <c r="B295" t="s">
        <v>29</v>
      </c>
      <c r="C295">
        <v>0</v>
      </c>
      <c r="D295">
        <v>89.272000000000006</v>
      </c>
      <c r="E295">
        <v>400</v>
      </c>
      <c r="F295">
        <v>2.5</v>
      </c>
      <c r="G295" t="s">
        <v>252</v>
      </c>
      <c r="H295">
        <f t="shared" si="12"/>
        <v>8.9272000000000004E-2</v>
      </c>
      <c r="I295">
        <f t="shared" si="13"/>
        <v>13</v>
      </c>
      <c r="J295" s="2">
        <f t="shared" si="14"/>
        <v>1160.5360000000001</v>
      </c>
    </row>
    <row r="296" spans="1:10" x14ac:dyDescent="0.35">
      <c r="A296" t="s">
        <v>58</v>
      </c>
      <c r="B296" t="s">
        <v>29</v>
      </c>
      <c r="C296">
        <v>0</v>
      </c>
      <c r="D296">
        <v>89.272000000000006</v>
      </c>
      <c r="E296">
        <v>400</v>
      </c>
      <c r="F296">
        <v>2.5</v>
      </c>
      <c r="G296" t="s">
        <v>252</v>
      </c>
      <c r="H296">
        <f t="shared" si="12"/>
        <v>8.9272000000000004E-2</v>
      </c>
      <c r="I296">
        <f t="shared" si="13"/>
        <v>13</v>
      </c>
      <c r="J296" s="2">
        <f t="shared" si="14"/>
        <v>1160.5360000000001</v>
      </c>
    </row>
    <row r="297" spans="1:10" x14ac:dyDescent="0.35">
      <c r="A297" t="s">
        <v>68</v>
      </c>
      <c r="B297" t="s">
        <v>39</v>
      </c>
      <c r="C297">
        <v>0</v>
      </c>
      <c r="D297">
        <v>19.218399999999999</v>
      </c>
      <c r="E297">
        <v>80</v>
      </c>
      <c r="F297">
        <v>2.5</v>
      </c>
      <c r="G297" t="s">
        <v>55</v>
      </c>
      <c r="H297">
        <f t="shared" si="12"/>
        <v>9.6091999999999997E-2</v>
      </c>
      <c r="I297">
        <f t="shared" si="13"/>
        <v>65</v>
      </c>
      <c r="J297" s="2">
        <f t="shared" si="14"/>
        <v>1249.1959999999999</v>
      </c>
    </row>
    <row r="298" spans="1:10" x14ac:dyDescent="0.35">
      <c r="A298" t="s">
        <v>78</v>
      </c>
      <c r="B298" t="s">
        <v>12</v>
      </c>
      <c r="C298">
        <v>0</v>
      </c>
      <c r="D298">
        <v>3.7170999999999998</v>
      </c>
      <c r="E298">
        <v>15</v>
      </c>
      <c r="F298">
        <v>2.8</v>
      </c>
      <c r="G298" t="s">
        <v>406</v>
      </c>
      <c r="H298">
        <f t="shared" si="12"/>
        <v>8.8502380952380943E-2</v>
      </c>
      <c r="I298">
        <f t="shared" si="13"/>
        <v>346</v>
      </c>
      <c r="J298" s="2">
        <f t="shared" si="14"/>
        <v>1286.1165999999998</v>
      </c>
    </row>
    <row r="299" spans="1:10" x14ac:dyDescent="0.35">
      <c r="A299" t="s">
        <v>52</v>
      </c>
      <c r="B299" t="s">
        <v>29</v>
      </c>
      <c r="C299">
        <v>0</v>
      </c>
      <c r="D299">
        <v>139.71899999999999</v>
      </c>
      <c r="E299">
        <v>700</v>
      </c>
      <c r="F299">
        <v>2.5</v>
      </c>
      <c r="G299" t="s">
        <v>302</v>
      </c>
      <c r="H299">
        <f t="shared" si="12"/>
        <v>7.9839428571428561E-2</v>
      </c>
      <c r="I299">
        <f t="shared" si="13"/>
        <v>8</v>
      </c>
      <c r="J299" s="2">
        <f t="shared" si="14"/>
        <v>1117.752</v>
      </c>
    </row>
    <row r="300" spans="1:10" x14ac:dyDescent="0.35">
      <c r="A300" t="s">
        <v>51</v>
      </c>
      <c r="B300" t="s">
        <v>29</v>
      </c>
      <c r="C300">
        <v>0</v>
      </c>
      <c r="D300">
        <v>139.71899999999999</v>
      </c>
      <c r="E300">
        <v>700</v>
      </c>
      <c r="F300">
        <v>2.5</v>
      </c>
      <c r="G300" t="s">
        <v>302</v>
      </c>
      <c r="H300">
        <f t="shared" si="12"/>
        <v>7.9839428571428561E-2</v>
      </c>
      <c r="I300">
        <f t="shared" si="13"/>
        <v>8</v>
      </c>
      <c r="J300" s="2">
        <f t="shared" si="14"/>
        <v>1117.752</v>
      </c>
    </row>
    <row r="301" spans="1:10" x14ac:dyDescent="0.35">
      <c r="A301" t="s">
        <v>71</v>
      </c>
      <c r="B301" t="s">
        <v>12</v>
      </c>
      <c r="C301">
        <v>144</v>
      </c>
      <c r="D301">
        <v>3.83989</v>
      </c>
      <c r="E301">
        <v>15</v>
      </c>
      <c r="F301">
        <v>4.2</v>
      </c>
      <c r="G301" t="s">
        <v>435</v>
      </c>
      <c r="H301">
        <f t="shared" si="12"/>
        <v>6.0950634920634919E-2</v>
      </c>
      <c r="I301">
        <f t="shared" si="13"/>
        <v>346</v>
      </c>
      <c r="J301" s="2">
        <f t="shared" si="14"/>
        <v>1328.60194</v>
      </c>
    </row>
    <row r="302" spans="1:10" x14ac:dyDescent="0.35">
      <c r="A302" t="s">
        <v>72</v>
      </c>
      <c r="B302" t="s">
        <v>12</v>
      </c>
      <c r="C302">
        <v>105</v>
      </c>
      <c r="D302">
        <v>3.83989</v>
      </c>
      <c r="E302">
        <v>15</v>
      </c>
      <c r="F302">
        <v>4.2</v>
      </c>
      <c r="G302" t="s">
        <v>435</v>
      </c>
      <c r="H302">
        <f t="shared" si="12"/>
        <v>6.0950634920634919E-2</v>
      </c>
      <c r="I302">
        <f t="shared" si="13"/>
        <v>346</v>
      </c>
      <c r="J302" s="2">
        <f t="shared" si="14"/>
        <v>1328.60194</v>
      </c>
    </row>
    <row r="303" spans="1:10" x14ac:dyDescent="0.35">
      <c r="A303" t="s">
        <v>50</v>
      </c>
      <c r="B303" t="s">
        <v>29</v>
      </c>
      <c r="C303">
        <v>0</v>
      </c>
      <c r="D303">
        <v>282.31599999999997</v>
      </c>
      <c r="E303">
        <v>1700</v>
      </c>
      <c r="F303">
        <v>2.5</v>
      </c>
      <c r="G303" t="s">
        <v>306</v>
      </c>
      <c r="H303">
        <f t="shared" si="12"/>
        <v>6.6427294117647057E-2</v>
      </c>
      <c r="I303">
        <f t="shared" si="13"/>
        <v>4</v>
      </c>
      <c r="J303" s="2">
        <f t="shared" si="14"/>
        <v>1129.2639999999999</v>
      </c>
    </row>
    <row r="304" spans="1:10" x14ac:dyDescent="0.35">
      <c r="A304" t="s">
        <v>67</v>
      </c>
      <c r="B304" t="s">
        <v>15</v>
      </c>
      <c r="C304">
        <v>0</v>
      </c>
      <c r="D304">
        <v>25.928799999999999</v>
      </c>
      <c r="E304">
        <v>100</v>
      </c>
      <c r="F304">
        <v>2.5</v>
      </c>
      <c r="G304" t="s">
        <v>282</v>
      </c>
      <c r="H304">
        <f t="shared" si="12"/>
        <v>0.10371519999999999</v>
      </c>
      <c r="I304">
        <f t="shared" si="13"/>
        <v>52</v>
      </c>
      <c r="J304" s="2">
        <f t="shared" si="14"/>
        <v>1348.2975999999999</v>
      </c>
    </row>
    <row r="305" spans="1:10" x14ac:dyDescent="0.35">
      <c r="A305" t="s">
        <v>66</v>
      </c>
      <c r="B305" t="s">
        <v>29</v>
      </c>
      <c r="C305">
        <v>0</v>
      </c>
      <c r="D305">
        <v>7.1164500000000004</v>
      </c>
      <c r="E305">
        <v>27</v>
      </c>
      <c r="F305">
        <v>2.5</v>
      </c>
      <c r="G305" t="s">
        <v>456</v>
      </c>
      <c r="H305">
        <f t="shared" si="12"/>
        <v>0.10542888888888889</v>
      </c>
      <c r="I305">
        <f t="shared" si="13"/>
        <v>193</v>
      </c>
      <c r="J305" s="2">
        <f t="shared" si="14"/>
        <v>1373.4748500000001</v>
      </c>
    </row>
    <row r="306" spans="1:10" x14ac:dyDescent="0.35">
      <c r="A306" t="s">
        <v>65</v>
      </c>
      <c r="B306" t="s">
        <v>15</v>
      </c>
      <c r="C306">
        <v>186</v>
      </c>
      <c r="D306">
        <v>5.4648300000000001</v>
      </c>
      <c r="E306">
        <v>20</v>
      </c>
      <c r="F306">
        <v>2.5</v>
      </c>
      <c r="G306" t="s">
        <v>276</v>
      </c>
      <c r="H306">
        <f t="shared" si="12"/>
        <v>0.10929660000000001</v>
      </c>
      <c r="I306">
        <f t="shared" si="13"/>
        <v>260</v>
      </c>
      <c r="J306" s="2">
        <f t="shared" si="14"/>
        <v>1420.8558</v>
      </c>
    </row>
    <row r="307" spans="1:10" x14ac:dyDescent="0.35">
      <c r="A307" t="s">
        <v>64</v>
      </c>
      <c r="B307" t="s">
        <v>15</v>
      </c>
      <c r="C307">
        <v>618</v>
      </c>
      <c r="D307">
        <v>5.49078</v>
      </c>
      <c r="E307">
        <v>20</v>
      </c>
      <c r="F307">
        <v>2.5</v>
      </c>
      <c r="G307" t="s">
        <v>335</v>
      </c>
      <c r="H307">
        <f t="shared" si="12"/>
        <v>0.1098156</v>
      </c>
      <c r="I307">
        <f t="shared" si="13"/>
        <v>260</v>
      </c>
      <c r="J307" s="2">
        <f t="shared" si="14"/>
        <v>1427.6027999999999</v>
      </c>
    </row>
    <row r="308" spans="1:10" x14ac:dyDescent="0.35">
      <c r="A308">
        <v>850617021005</v>
      </c>
      <c r="B308" t="s">
        <v>63</v>
      </c>
      <c r="C308">
        <v>149</v>
      </c>
      <c r="D308">
        <v>4.25387</v>
      </c>
      <c r="E308">
        <v>15</v>
      </c>
      <c r="F308">
        <v>2.7</v>
      </c>
      <c r="G308" t="s">
        <v>442</v>
      </c>
      <c r="H308">
        <f t="shared" si="12"/>
        <v>0.10503382716049382</v>
      </c>
      <c r="I308">
        <f t="shared" si="13"/>
        <v>346</v>
      </c>
      <c r="J308" s="2">
        <f t="shared" si="14"/>
        <v>1471.8390200000001</v>
      </c>
    </row>
    <row r="309" spans="1:10" x14ac:dyDescent="0.35">
      <c r="A309" t="s">
        <v>62</v>
      </c>
      <c r="B309" t="s">
        <v>12</v>
      </c>
      <c r="C309">
        <v>0</v>
      </c>
      <c r="D309">
        <v>4.2637499999999999</v>
      </c>
      <c r="E309">
        <v>15</v>
      </c>
      <c r="F309">
        <v>2.8</v>
      </c>
      <c r="G309" t="s">
        <v>406</v>
      </c>
      <c r="H309">
        <f t="shared" si="12"/>
        <v>0.10151785714285715</v>
      </c>
      <c r="I309">
        <f t="shared" si="13"/>
        <v>346</v>
      </c>
      <c r="J309" s="2">
        <f t="shared" si="14"/>
        <v>1475.2574999999999</v>
      </c>
    </row>
    <row r="310" spans="1:10" x14ac:dyDescent="0.35">
      <c r="A310" t="s">
        <v>61</v>
      </c>
      <c r="B310" t="s">
        <v>15</v>
      </c>
      <c r="C310">
        <v>143</v>
      </c>
      <c r="D310">
        <v>14.329000000000001</v>
      </c>
      <c r="E310">
        <v>50</v>
      </c>
      <c r="F310">
        <v>2.5</v>
      </c>
      <c r="G310" t="s">
        <v>282</v>
      </c>
      <c r="H310">
        <f t="shared" si="12"/>
        <v>0.11463200000000001</v>
      </c>
      <c r="I310">
        <f t="shared" si="13"/>
        <v>104</v>
      </c>
      <c r="J310" s="2">
        <f t="shared" si="14"/>
        <v>1490.2160000000001</v>
      </c>
    </row>
    <row r="311" spans="1:10" x14ac:dyDescent="0.35">
      <c r="A311" t="s">
        <v>60</v>
      </c>
      <c r="B311" t="s">
        <v>15</v>
      </c>
      <c r="C311">
        <v>0</v>
      </c>
      <c r="D311">
        <v>5.8463000000000003</v>
      </c>
      <c r="E311">
        <v>20</v>
      </c>
      <c r="F311">
        <v>2.5</v>
      </c>
      <c r="G311" t="s">
        <v>335</v>
      </c>
      <c r="H311">
        <f t="shared" si="12"/>
        <v>0.116926</v>
      </c>
      <c r="I311">
        <f t="shared" si="13"/>
        <v>260</v>
      </c>
      <c r="J311" s="2">
        <f t="shared" si="14"/>
        <v>1520.038</v>
      </c>
    </row>
    <row r="312" spans="1:10" x14ac:dyDescent="0.35">
      <c r="A312" t="s">
        <v>57</v>
      </c>
      <c r="B312" t="s">
        <v>29</v>
      </c>
      <c r="C312">
        <v>0</v>
      </c>
      <c r="D312">
        <v>6.5875000000000004</v>
      </c>
      <c r="E312">
        <v>22</v>
      </c>
      <c r="F312">
        <v>2.5</v>
      </c>
      <c r="G312" t="s">
        <v>456</v>
      </c>
      <c r="H312">
        <f t="shared" si="12"/>
        <v>0.11977272727272728</v>
      </c>
      <c r="I312">
        <f t="shared" si="13"/>
        <v>236</v>
      </c>
      <c r="J312" s="2">
        <f t="shared" si="14"/>
        <v>1554.65</v>
      </c>
    </row>
    <row r="313" spans="1:10" x14ac:dyDescent="0.35">
      <c r="A313" t="s">
        <v>56</v>
      </c>
      <c r="B313" t="s">
        <v>39</v>
      </c>
      <c r="C313">
        <v>0</v>
      </c>
      <c r="D313">
        <v>10.4969</v>
      </c>
      <c r="E313">
        <v>35</v>
      </c>
      <c r="F313">
        <v>2.5</v>
      </c>
      <c r="G313" t="s">
        <v>55</v>
      </c>
      <c r="H313">
        <f t="shared" si="12"/>
        <v>0.11996457142857143</v>
      </c>
      <c r="I313">
        <f t="shared" si="13"/>
        <v>149</v>
      </c>
      <c r="J313" s="2">
        <f t="shared" si="14"/>
        <v>1564.0381</v>
      </c>
    </row>
    <row r="314" spans="1:10" x14ac:dyDescent="0.35">
      <c r="A314" t="s">
        <v>53</v>
      </c>
      <c r="B314" t="s">
        <v>23</v>
      </c>
      <c r="C314">
        <v>0</v>
      </c>
      <c r="D314">
        <v>55.755299999999998</v>
      </c>
      <c r="E314">
        <v>190</v>
      </c>
      <c r="F314">
        <v>2.5</v>
      </c>
      <c r="G314" t="s">
        <v>291</v>
      </c>
      <c r="H314">
        <f t="shared" si="12"/>
        <v>0.11737957894736842</v>
      </c>
      <c r="I314">
        <f t="shared" si="13"/>
        <v>28</v>
      </c>
      <c r="J314" s="2">
        <f t="shared" si="14"/>
        <v>1561.1484</v>
      </c>
    </row>
    <row r="315" spans="1:10" x14ac:dyDescent="0.35">
      <c r="A315" t="s">
        <v>54</v>
      </c>
      <c r="B315" t="s">
        <v>15</v>
      </c>
      <c r="C315">
        <v>643</v>
      </c>
      <c r="D315">
        <v>30.5044</v>
      </c>
      <c r="E315">
        <v>100</v>
      </c>
      <c r="F315">
        <v>2.5</v>
      </c>
      <c r="G315" t="s">
        <v>282</v>
      </c>
      <c r="H315">
        <f t="shared" si="12"/>
        <v>0.1220176</v>
      </c>
      <c r="I315">
        <f t="shared" si="13"/>
        <v>52</v>
      </c>
      <c r="J315" s="2">
        <f t="shared" si="14"/>
        <v>1586.2288000000001</v>
      </c>
    </row>
    <row r="316" spans="1:10" x14ac:dyDescent="0.35">
      <c r="A316" t="s">
        <v>49</v>
      </c>
      <c r="B316" t="s">
        <v>39</v>
      </c>
      <c r="C316">
        <v>0</v>
      </c>
      <c r="D316">
        <v>4.7497600000000002</v>
      </c>
      <c r="E316">
        <v>15</v>
      </c>
      <c r="F316">
        <v>3</v>
      </c>
      <c r="G316" t="s">
        <v>447</v>
      </c>
      <c r="H316">
        <f t="shared" si="12"/>
        <v>0.10555022222222223</v>
      </c>
      <c r="I316">
        <f t="shared" si="13"/>
        <v>346</v>
      </c>
      <c r="J316" s="2">
        <f t="shared" si="14"/>
        <v>1643.41696</v>
      </c>
    </row>
    <row r="317" spans="1:10" x14ac:dyDescent="0.35">
      <c r="A317" t="s">
        <v>46</v>
      </c>
      <c r="B317" t="s">
        <v>15</v>
      </c>
      <c r="C317">
        <v>0</v>
      </c>
      <c r="D317">
        <v>32.041800000000002</v>
      </c>
      <c r="E317">
        <v>100</v>
      </c>
      <c r="F317">
        <v>2.5</v>
      </c>
      <c r="G317" t="s">
        <v>242</v>
      </c>
      <c r="H317">
        <f t="shared" si="12"/>
        <v>0.12816720000000001</v>
      </c>
      <c r="I317">
        <f t="shared" si="13"/>
        <v>52</v>
      </c>
      <c r="J317" s="2">
        <f t="shared" si="14"/>
        <v>1666.1736000000001</v>
      </c>
    </row>
    <row r="318" spans="1:10" x14ac:dyDescent="0.35">
      <c r="A318" t="s">
        <v>48</v>
      </c>
      <c r="B318" t="s">
        <v>29</v>
      </c>
      <c r="C318">
        <v>0</v>
      </c>
      <c r="D318">
        <v>5.7403599999999999</v>
      </c>
      <c r="E318">
        <v>18</v>
      </c>
      <c r="F318">
        <v>2.5</v>
      </c>
      <c r="G318" t="s">
        <v>448</v>
      </c>
      <c r="H318">
        <f t="shared" si="12"/>
        <v>0.12756355555555554</v>
      </c>
      <c r="I318">
        <f t="shared" si="13"/>
        <v>289</v>
      </c>
      <c r="J318" s="2">
        <f t="shared" si="14"/>
        <v>1658.9640400000001</v>
      </c>
    </row>
    <row r="319" spans="1:10" x14ac:dyDescent="0.35">
      <c r="A319" t="s">
        <v>47</v>
      </c>
      <c r="B319" t="s">
        <v>12</v>
      </c>
      <c r="C319">
        <v>0</v>
      </c>
      <c r="D319">
        <v>4.8032500000000002</v>
      </c>
      <c r="E319">
        <v>15</v>
      </c>
      <c r="F319">
        <v>4.2</v>
      </c>
      <c r="G319" t="s">
        <v>435</v>
      </c>
      <c r="H319">
        <f t="shared" si="12"/>
        <v>7.62420634920635E-2</v>
      </c>
      <c r="I319">
        <f t="shared" si="13"/>
        <v>346</v>
      </c>
      <c r="J319" s="2">
        <f t="shared" si="14"/>
        <v>1661.9245000000001</v>
      </c>
    </row>
    <row r="320" spans="1:10" x14ac:dyDescent="0.35">
      <c r="A320" t="s">
        <v>43</v>
      </c>
      <c r="B320" t="s">
        <v>29</v>
      </c>
      <c r="C320">
        <v>17</v>
      </c>
      <c r="D320">
        <v>4.8455899999999996</v>
      </c>
      <c r="E320">
        <v>15</v>
      </c>
      <c r="F320">
        <v>2.5</v>
      </c>
      <c r="G320" t="s">
        <v>448</v>
      </c>
      <c r="H320">
        <f t="shared" si="12"/>
        <v>0.12921573333333333</v>
      </c>
      <c r="I320">
        <f t="shared" si="13"/>
        <v>346</v>
      </c>
      <c r="J320" s="2">
        <f t="shared" si="14"/>
        <v>1676.5741399999999</v>
      </c>
    </row>
    <row r="321" spans="1:10" x14ac:dyDescent="0.35">
      <c r="A321" t="s">
        <v>40</v>
      </c>
      <c r="B321" t="s">
        <v>39</v>
      </c>
      <c r="C321">
        <v>3898</v>
      </c>
      <c r="D321">
        <v>3.4644499999999998</v>
      </c>
      <c r="E321">
        <v>10</v>
      </c>
      <c r="F321">
        <v>3</v>
      </c>
      <c r="G321" t="s">
        <v>385</v>
      </c>
      <c r="H321">
        <f t="shared" si="12"/>
        <v>0.11548166666666666</v>
      </c>
      <c r="I321">
        <f t="shared" si="13"/>
        <v>519</v>
      </c>
      <c r="J321" s="2">
        <f t="shared" si="14"/>
        <v>1798.04955</v>
      </c>
    </row>
    <row r="322" spans="1:10" x14ac:dyDescent="0.35">
      <c r="A322" t="s">
        <v>38</v>
      </c>
      <c r="B322" t="s">
        <v>29</v>
      </c>
      <c r="C322">
        <v>50</v>
      </c>
      <c r="D322">
        <v>4.19536</v>
      </c>
      <c r="E322">
        <v>12</v>
      </c>
      <c r="F322">
        <v>2.5</v>
      </c>
      <c r="G322" t="s">
        <v>313</v>
      </c>
      <c r="H322">
        <f t="shared" si="12"/>
        <v>0.13984533333333332</v>
      </c>
      <c r="I322">
        <f t="shared" si="13"/>
        <v>433</v>
      </c>
      <c r="J322" s="2">
        <f t="shared" si="14"/>
        <v>1816.59088</v>
      </c>
    </row>
    <row r="323" spans="1:10" x14ac:dyDescent="0.35">
      <c r="A323" t="s">
        <v>37</v>
      </c>
      <c r="B323" t="s">
        <v>23</v>
      </c>
      <c r="C323">
        <v>0</v>
      </c>
      <c r="D323">
        <v>35.739899999999999</v>
      </c>
      <c r="E323">
        <v>100</v>
      </c>
      <c r="F323">
        <v>2.5</v>
      </c>
      <c r="G323" t="s">
        <v>291</v>
      </c>
      <c r="H323">
        <f t="shared" si="12"/>
        <v>0.14295959999999999</v>
      </c>
      <c r="I323">
        <f t="shared" si="13"/>
        <v>52</v>
      </c>
      <c r="J323" s="2">
        <f t="shared" si="14"/>
        <v>1858.4748</v>
      </c>
    </row>
    <row r="324" spans="1:10" x14ac:dyDescent="0.35">
      <c r="A324" t="s">
        <v>36</v>
      </c>
      <c r="B324" t="s">
        <v>29</v>
      </c>
      <c r="C324">
        <v>0</v>
      </c>
      <c r="D324">
        <v>6.4420000000000002</v>
      </c>
      <c r="E324">
        <v>18</v>
      </c>
      <c r="F324">
        <v>2.5</v>
      </c>
      <c r="G324" t="s">
        <v>454</v>
      </c>
      <c r="H324">
        <f t="shared" si="12"/>
        <v>0.14315555555555556</v>
      </c>
      <c r="I324">
        <f t="shared" si="13"/>
        <v>289</v>
      </c>
      <c r="J324" s="2">
        <f t="shared" si="14"/>
        <v>1861.7380000000001</v>
      </c>
    </row>
    <row r="325" spans="1:10" x14ac:dyDescent="0.35">
      <c r="A325" t="s">
        <v>35</v>
      </c>
      <c r="B325" t="s">
        <v>15</v>
      </c>
      <c r="C325">
        <v>0</v>
      </c>
      <c r="D325">
        <v>3.7109899999999998</v>
      </c>
      <c r="E325">
        <v>10</v>
      </c>
      <c r="F325">
        <v>2.5</v>
      </c>
      <c r="G325" t="s">
        <v>335</v>
      </c>
      <c r="H325">
        <f t="shared" si="12"/>
        <v>0.1484396</v>
      </c>
      <c r="I325">
        <f t="shared" si="13"/>
        <v>519</v>
      </c>
      <c r="J325" s="2">
        <f t="shared" si="14"/>
        <v>1926.0038099999999</v>
      </c>
    </row>
    <row r="326" spans="1:10" x14ac:dyDescent="0.35">
      <c r="A326" t="s">
        <v>34</v>
      </c>
      <c r="B326" t="s">
        <v>23</v>
      </c>
      <c r="C326">
        <v>0</v>
      </c>
      <c r="D326">
        <v>18.98415</v>
      </c>
      <c r="E326">
        <v>50</v>
      </c>
      <c r="F326">
        <v>2.5</v>
      </c>
      <c r="G326" t="s">
        <v>291</v>
      </c>
      <c r="H326">
        <f t="shared" si="12"/>
        <v>0.15187319999999999</v>
      </c>
      <c r="I326">
        <f t="shared" si="13"/>
        <v>104</v>
      </c>
      <c r="J326" s="2">
        <f t="shared" si="14"/>
        <v>1974.3516</v>
      </c>
    </row>
    <row r="327" spans="1:10" x14ac:dyDescent="0.35">
      <c r="A327" t="s">
        <v>33</v>
      </c>
      <c r="B327" t="s">
        <v>12</v>
      </c>
      <c r="C327">
        <v>0</v>
      </c>
      <c r="D327">
        <v>5.9517499999999997</v>
      </c>
      <c r="E327">
        <v>15</v>
      </c>
      <c r="F327">
        <v>2.8</v>
      </c>
      <c r="G327" t="s">
        <v>406</v>
      </c>
      <c r="H327">
        <f t="shared" ref="H327:H348" si="15">D327/(E327*F327)</f>
        <v>0.14170833333333333</v>
      </c>
      <c r="I327">
        <f t="shared" ref="I327:I348" si="16">ROUNDUP($B$4/E327,0)</f>
        <v>346</v>
      </c>
      <c r="J327" s="2">
        <f t="shared" ref="J327:J348" si="17">I327*D327</f>
        <v>2059.3054999999999</v>
      </c>
    </row>
    <row r="328" spans="1:10" x14ac:dyDescent="0.35">
      <c r="A328" t="s">
        <v>32</v>
      </c>
      <c r="B328" t="s">
        <v>15</v>
      </c>
      <c r="C328">
        <v>10</v>
      </c>
      <c r="D328">
        <v>20.684999999999999</v>
      </c>
      <c r="E328">
        <v>50</v>
      </c>
      <c r="F328">
        <v>2.5</v>
      </c>
      <c r="G328" t="s">
        <v>280</v>
      </c>
      <c r="H328">
        <f t="shared" si="15"/>
        <v>0.16547999999999999</v>
      </c>
      <c r="I328">
        <f t="shared" si="16"/>
        <v>104</v>
      </c>
      <c r="J328" s="2">
        <f t="shared" si="17"/>
        <v>2151.2399999999998</v>
      </c>
    </row>
    <row r="329" spans="1:10" x14ac:dyDescent="0.35">
      <c r="A329" t="s">
        <v>28</v>
      </c>
      <c r="B329" t="s">
        <v>12</v>
      </c>
      <c r="C329">
        <v>0</v>
      </c>
      <c r="D329">
        <v>6.6431399999999998</v>
      </c>
      <c r="E329">
        <v>15</v>
      </c>
      <c r="F329">
        <v>2.8</v>
      </c>
      <c r="G329" t="s">
        <v>406</v>
      </c>
      <c r="H329">
        <f t="shared" si="15"/>
        <v>0.15817000000000001</v>
      </c>
      <c r="I329">
        <f t="shared" si="16"/>
        <v>346</v>
      </c>
      <c r="J329" s="2">
        <f t="shared" si="17"/>
        <v>2298.5264400000001</v>
      </c>
    </row>
    <row r="330" spans="1:10" x14ac:dyDescent="0.35">
      <c r="A330" t="s">
        <v>27</v>
      </c>
      <c r="B330" t="s">
        <v>15</v>
      </c>
      <c r="C330">
        <v>0</v>
      </c>
      <c r="D330">
        <v>13.5107</v>
      </c>
      <c r="E330">
        <v>30</v>
      </c>
      <c r="F330">
        <v>2.5</v>
      </c>
      <c r="G330" t="s">
        <v>335</v>
      </c>
      <c r="H330">
        <f t="shared" si="15"/>
        <v>0.18014266666666667</v>
      </c>
      <c r="I330">
        <f t="shared" si="16"/>
        <v>173</v>
      </c>
      <c r="J330" s="2">
        <f t="shared" si="17"/>
        <v>2337.3510999999999</v>
      </c>
    </row>
    <row r="331" spans="1:10" x14ac:dyDescent="0.35">
      <c r="A331" t="s">
        <v>26</v>
      </c>
      <c r="B331" t="s">
        <v>12</v>
      </c>
      <c r="C331">
        <v>0</v>
      </c>
      <c r="D331">
        <v>7.7052500000000004</v>
      </c>
      <c r="E331">
        <v>15</v>
      </c>
      <c r="F331">
        <v>4.2</v>
      </c>
      <c r="G331" t="s">
        <v>435</v>
      </c>
      <c r="H331">
        <f t="shared" si="15"/>
        <v>0.12230555555555556</v>
      </c>
      <c r="I331">
        <f t="shared" si="16"/>
        <v>346</v>
      </c>
      <c r="J331" s="2">
        <f t="shared" si="17"/>
        <v>2666.0165000000002</v>
      </c>
    </row>
    <row r="332" spans="1:10" x14ac:dyDescent="0.35">
      <c r="A332" t="s">
        <v>25</v>
      </c>
      <c r="B332" t="s">
        <v>23</v>
      </c>
      <c r="C332">
        <v>6</v>
      </c>
      <c r="D332">
        <v>11.78058</v>
      </c>
      <c r="E332">
        <v>22</v>
      </c>
      <c r="F332">
        <v>2.5</v>
      </c>
      <c r="G332" t="s">
        <v>291</v>
      </c>
      <c r="H332">
        <f t="shared" si="15"/>
        <v>0.21419236363636365</v>
      </c>
      <c r="I332">
        <f t="shared" si="16"/>
        <v>236</v>
      </c>
      <c r="J332" s="2">
        <f t="shared" si="17"/>
        <v>2780.2168799999999</v>
      </c>
    </row>
    <row r="333" spans="1:10" x14ac:dyDescent="0.35">
      <c r="A333" t="s">
        <v>24</v>
      </c>
      <c r="B333" t="s">
        <v>23</v>
      </c>
      <c r="C333">
        <v>110</v>
      </c>
      <c r="D333">
        <v>5.6467700000000001</v>
      </c>
      <c r="E333">
        <v>10</v>
      </c>
      <c r="F333">
        <v>2.5</v>
      </c>
      <c r="G333" t="s">
        <v>348</v>
      </c>
      <c r="H333">
        <f t="shared" si="15"/>
        <v>0.22587080000000001</v>
      </c>
      <c r="I333">
        <f t="shared" si="16"/>
        <v>519</v>
      </c>
      <c r="J333" s="2">
        <f t="shared" si="17"/>
        <v>2930.6736300000002</v>
      </c>
    </row>
    <row r="334" spans="1:10" x14ac:dyDescent="0.35">
      <c r="A334" t="s">
        <v>22</v>
      </c>
      <c r="B334" t="s">
        <v>12</v>
      </c>
      <c r="C334">
        <v>0</v>
      </c>
      <c r="D334" s="2">
        <v>9.5310000000000006</v>
      </c>
      <c r="E334" s="1">
        <v>15</v>
      </c>
      <c r="F334" s="1">
        <v>8.4</v>
      </c>
      <c r="G334" t="s">
        <v>19</v>
      </c>
      <c r="H334">
        <f t="shared" si="15"/>
        <v>7.5642857142857151E-2</v>
      </c>
      <c r="I334">
        <f t="shared" si="16"/>
        <v>346</v>
      </c>
      <c r="J334" s="2">
        <f t="shared" si="17"/>
        <v>3297.7260000000001</v>
      </c>
    </row>
    <row r="335" spans="1:10" x14ac:dyDescent="0.35">
      <c r="A335" t="s">
        <v>21</v>
      </c>
      <c r="B335" t="s">
        <v>12</v>
      </c>
      <c r="C335">
        <v>0</v>
      </c>
      <c r="D335" s="2">
        <v>9.6174999999999997</v>
      </c>
      <c r="E335" s="1">
        <v>15</v>
      </c>
      <c r="F335" s="1">
        <v>8.4</v>
      </c>
      <c r="G335" t="s">
        <v>19</v>
      </c>
      <c r="H335">
        <f t="shared" si="15"/>
        <v>7.632936507936508E-2</v>
      </c>
      <c r="I335">
        <f t="shared" si="16"/>
        <v>346</v>
      </c>
      <c r="J335" s="2">
        <f t="shared" si="17"/>
        <v>3327.6549999999997</v>
      </c>
    </row>
    <row r="336" spans="1:10" x14ac:dyDescent="0.35">
      <c r="A336" t="s">
        <v>20</v>
      </c>
      <c r="B336" t="s">
        <v>12</v>
      </c>
      <c r="C336">
        <v>0</v>
      </c>
      <c r="D336" s="2">
        <v>11.2125</v>
      </c>
      <c r="E336" s="1">
        <v>15</v>
      </c>
      <c r="F336" s="1">
        <v>7</v>
      </c>
      <c r="G336" t="s">
        <v>19</v>
      </c>
      <c r="H336">
        <f t="shared" si="15"/>
        <v>0.10678571428571429</v>
      </c>
      <c r="I336">
        <f t="shared" si="16"/>
        <v>346</v>
      </c>
      <c r="J336" s="2">
        <f t="shared" si="17"/>
        <v>3879.5250000000001</v>
      </c>
    </row>
    <row r="337" spans="1:10" x14ac:dyDescent="0.35">
      <c r="A337" t="s">
        <v>18</v>
      </c>
      <c r="B337" t="s">
        <v>15</v>
      </c>
      <c r="C337">
        <v>0</v>
      </c>
      <c r="D337">
        <v>7.5206999999999997</v>
      </c>
      <c r="E337">
        <v>10</v>
      </c>
      <c r="F337">
        <v>2.7</v>
      </c>
      <c r="G337" t="s">
        <v>291</v>
      </c>
      <c r="H337">
        <f t="shared" si="15"/>
        <v>0.27854444444444443</v>
      </c>
      <c r="I337">
        <f t="shared" si="16"/>
        <v>519</v>
      </c>
      <c r="J337" s="2">
        <f t="shared" si="17"/>
        <v>3903.2432999999996</v>
      </c>
    </row>
    <row r="338" spans="1:10" x14ac:dyDescent="0.35">
      <c r="A338" t="s">
        <v>18</v>
      </c>
      <c r="B338" t="s">
        <v>15</v>
      </c>
      <c r="C338">
        <v>0</v>
      </c>
      <c r="D338" s="2">
        <v>7.5206999999999997</v>
      </c>
      <c r="E338" s="1">
        <v>10</v>
      </c>
      <c r="F338" s="1">
        <v>2.7</v>
      </c>
      <c r="G338" t="s">
        <v>17</v>
      </c>
      <c r="H338">
        <f t="shared" si="15"/>
        <v>0.27854444444444443</v>
      </c>
      <c r="I338">
        <f t="shared" si="16"/>
        <v>519</v>
      </c>
      <c r="J338" s="2">
        <f t="shared" si="17"/>
        <v>3903.2432999999996</v>
      </c>
    </row>
    <row r="339" spans="1:10" x14ac:dyDescent="0.35">
      <c r="A339" t="s">
        <v>16</v>
      </c>
      <c r="B339" t="s">
        <v>15</v>
      </c>
      <c r="C339">
        <v>83</v>
      </c>
      <c r="D339">
        <v>7.72</v>
      </c>
      <c r="E339">
        <v>10</v>
      </c>
      <c r="F339">
        <v>2.5</v>
      </c>
      <c r="G339" t="s">
        <v>276</v>
      </c>
      <c r="H339">
        <f t="shared" si="15"/>
        <v>0.30879999999999996</v>
      </c>
      <c r="I339">
        <f t="shared" si="16"/>
        <v>519</v>
      </c>
      <c r="J339" s="2">
        <f t="shared" si="17"/>
        <v>4006.68</v>
      </c>
    </row>
    <row r="340" spans="1:10" x14ac:dyDescent="0.35">
      <c r="A340" t="s">
        <v>16</v>
      </c>
      <c r="B340" t="s">
        <v>15</v>
      </c>
      <c r="C340">
        <v>83</v>
      </c>
      <c r="D340" s="2">
        <v>7.72</v>
      </c>
      <c r="E340" s="1">
        <v>10</v>
      </c>
      <c r="F340" s="1">
        <v>2.5</v>
      </c>
      <c r="G340" t="s">
        <v>14</v>
      </c>
      <c r="H340">
        <f t="shared" si="15"/>
        <v>0.30879999999999996</v>
      </c>
      <c r="I340">
        <f t="shared" si="16"/>
        <v>519</v>
      </c>
      <c r="J340" s="2">
        <f t="shared" si="17"/>
        <v>4006.68</v>
      </c>
    </row>
    <row r="341" spans="1:10" x14ac:dyDescent="0.35">
      <c r="A341" t="s">
        <v>13</v>
      </c>
      <c r="B341" t="s">
        <v>12</v>
      </c>
      <c r="C341">
        <v>0</v>
      </c>
      <c r="D341" s="2">
        <v>12.831</v>
      </c>
      <c r="E341" s="1">
        <v>15</v>
      </c>
      <c r="F341" s="1">
        <v>8.4</v>
      </c>
      <c r="G341" t="s">
        <v>11</v>
      </c>
      <c r="H341">
        <f t="shared" si="15"/>
        <v>0.10183333333333333</v>
      </c>
      <c r="I341">
        <f t="shared" si="16"/>
        <v>346</v>
      </c>
      <c r="J341" s="2">
        <f t="shared" si="17"/>
        <v>4439.5259999999998</v>
      </c>
    </row>
    <row r="342" spans="1:10" x14ac:dyDescent="0.35">
      <c r="A342" t="s">
        <v>10</v>
      </c>
      <c r="B342" t="s">
        <v>1</v>
      </c>
      <c r="C342">
        <v>0</v>
      </c>
      <c r="D342" s="2">
        <v>10.29172</v>
      </c>
      <c r="E342" s="1">
        <v>11.25</v>
      </c>
      <c r="F342" s="1">
        <v>10.8</v>
      </c>
      <c r="G342" t="s">
        <v>9</v>
      </c>
      <c r="H342">
        <f t="shared" si="15"/>
        <v>8.4705514403292173E-2</v>
      </c>
      <c r="I342">
        <f t="shared" si="16"/>
        <v>461</v>
      </c>
      <c r="J342" s="2">
        <f t="shared" si="17"/>
        <v>4744.4829199999995</v>
      </c>
    </row>
    <row r="343" spans="1:10" x14ac:dyDescent="0.35">
      <c r="A343" t="s">
        <v>8</v>
      </c>
      <c r="B343" t="s">
        <v>1</v>
      </c>
      <c r="C343">
        <v>0</v>
      </c>
      <c r="D343" s="2">
        <v>18.786300000000001</v>
      </c>
      <c r="E343" s="1">
        <v>15</v>
      </c>
      <c r="F343" s="1">
        <v>8.1</v>
      </c>
      <c r="G343" t="s">
        <v>7</v>
      </c>
      <c r="H343">
        <f t="shared" si="15"/>
        <v>0.15461975308641976</v>
      </c>
      <c r="I343">
        <f t="shared" si="16"/>
        <v>346</v>
      </c>
      <c r="J343" s="2">
        <f t="shared" si="17"/>
        <v>6500.0598</v>
      </c>
    </row>
    <row r="344" spans="1:10" x14ac:dyDescent="0.35">
      <c r="A344" t="s">
        <v>6</v>
      </c>
      <c r="B344" t="s">
        <v>1</v>
      </c>
      <c r="C344">
        <v>0</v>
      </c>
      <c r="D344" s="2">
        <v>22.543500000000002</v>
      </c>
      <c r="E344" s="1">
        <v>13.33</v>
      </c>
      <c r="F344" s="1">
        <v>8.1</v>
      </c>
      <c r="G344" t="s">
        <v>5</v>
      </c>
      <c r="H344">
        <f t="shared" si="15"/>
        <v>0.20878830818815816</v>
      </c>
      <c r="I344">
        <f t="shared" si="16"/>
        <v>390</v>
      </c>
      <c r="J344" s="2">
        <f t="shared" si="17"/>
        <v>8791.9650000000001</v>
      </c>
    </row>
    <row r="345" spans="1:10" x14ac:dyDescent="0.35">
      <c r="A345" t="s">
        <v>4</v>
      </c>
      <c r="B345" t="s">
        <v>1</v>
      </c>
      <c r="C345">
        <v>0</v>
      </c>
      <c r="D345" s="2">
        <v>17.274999999999999</v>
      </c>
      <c r="E345" s="1">
        <v>10</v>
      </c>
      <c r="F345" s="1">
        <v>10.8</v>
      </c>
      <c r="G345" t="s">
        <v>3</v>
      </c>
      <c r="H345">
        <f t="shared" si="15"/>
        <v>0.15995370370370368</v>
      </c>
      <c r="I345">
        <f t="shared" si="16"/>
        <v>519</v>
      </c>
      <c r="J345" s="2">
        <f t="shared" si="17"/>
        <v>8965.7249999999985</v>
      </c>
    </row>
    <row r="346" spans="1:10" x14ac:dyDescent="0.35">
      <c r="A346" t="s">
        <v>2</v>
      </c>
      <c r="B346" t="s">
        <v>1</v>
      </c>
      <c r="C346">
        <v>0</v>
      </c>
      <c r="D346" s="2">
        <v>19.97</v>
      </c>
      <c r="E346" s="1">
        <v>11.33</v>
      </c>
      <c r="F346" s="1">
        <v>8.1</v>
      </c>
      <c r="G346" t="s">
        <v>0</v>
      </c>
      <c r="H346">
        <f t="shared" si="15"/>
        <v>0.21760212698724024</v>
      </c>
      <c r="I346">
        <f t="shared" si="16"/>
        <v>458</v>
      </c>
      <c r="J346" s="2">
        <f t="shared" si="17"/>
        <v>9146.26</v>
      </c>
    </row>
    <row r="347" spans="1:10" x14ac:dyDescent="0.35">
      <c r="A347" t="s">
        <v>479</v>
      </c>
      <c r="B347" t="s">
        <v>125</v>
      </c>
      <c r="C347">
        <v>0</v>
      </c>
      <c r="D347" t="s">
        <v>312</v>
      </c>
      <c r="E347">
        <v>3400</v>
      </c>
      <c r="F347">
        <v>2.85</v>
      </c>
      <c r="G347" t="s">
        <v>480</v>
      </c>
      <c r="H347" t="e">
        <f t="shared" si="15"/>
        <v>#VALUE!</v>
      </c>
      <c r="I347">
        <f t="shared" si="16"/>
        <v>2</v>
      </c>
      <c r="J347" s="2" t="e">
        <f t="shared" si="17"/>
        <v>#VALUE!</v>
      </c>
    </row>
    <row r="348" spans="1:10" x14ac:dyDescent="0.35">
      <c r="A348" t="s">
        <v>481</v>
      </c>
      <c r="B348" t="s">
        <v>125</v>
      </c>
      <c r="C348">
        <v>0</v>
      </c>
      <c r="D348" t="s">
        <v>312</v>
      </c>
      <c r="E348">
        <v>3400</v>
      </c>
      <c r="F348">
        <v>2.85</v>
      </c>
      <c r="G348" t="s">
        <v>480</v>
      </c>
      <c r="H348" t="e">
        <f t="shared" si="15"/>
        <v>#VALUE!</v>
      </c>
      <c r="I348">
        <f t="shared" si="16"/>
        <v>2</v>
      </c>
      <c r="J348" s="2" t="e">
        <f t="shared" si="17"/>
        <v>#VALUE!</v>
      </c>
    </row>
  </sheetData>
  <sortState ref="A7:J348">
    <sortCondition ref="J7:J348"/>
  </sortState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1"/>
  <sheetViews>
    <sheetView topLeftCell="A308" workbookViewId="0">
      <selection activeCell="A334" sqref="A334"/>
    </sheetView>
  </sheetViews>
  <sheetFormatPr baseColWidth="10" defaultRowHeight="14.5" x14ac:dyDescent="0.35"/>
  <cols>
    <col min="1" max="1" width="21.36328125" bestFit="1" customWidth="1"/>
    <col min="2" max="2" width="29.08984375" bestFit="1" customWidth="1"/>
    <col min="3" max="3" width="17.26953125" bestFit="1" customWidth="1"/>
    <col min="4" max="4" width="16" bestFit="1" customWidth="1"/>
    <col min="5" max="5" width="7.90625" bestFit="1" customWidth="1"/>
    <col min="6" max="6" width="17" bestFit="1" customWidth="1"/>
    <col min="7" max="7" width="28.81640625" bestFit="1" customWidth="1"/>
  </cols>
  <sheetData>
    <row r="1" spans="1:7" x14ac:dyDescent="0.35">
      <c r="A1" t="s">
        <v>311</v>
      </c>
      <c r="B1" t="s">
        <v>1</v>
      </c>
      <c r="C1">
        <v>2490</v>
      </c>
      <c r="D1">
        <v>0.63893</v>
      </c>
      <c r="E1">
        <v>10</v>
      </c>
      <c r="F1">
        <v>2.7</v>
      </c>
      <c r="G1" t="s">
        <v>313</v>
      </c>
    </row>
    <row r="2" spans="1:7" x14ac:dyDescent="0.35">
      <c r="A2" t="s">
        <v>314</v>
      </c>
      <c r="B2" t="s">
        <v>1</v>
      </c>
      <c r="C2">
        <v>2486</v>
      </c>
      <c r="D2">
        <v>0.63893</v>
      </c>
      <c r="E2">
        <v>12</v>
      </c>
      <c r="F2">
        <v>2.7</v>
      </c>
      <c r="G2" t="s">
        <v>315</v>
      </c>
    </row>
    <row r="3" spans="1:7" x14ac:dyDescent="0.35">
      <c r="A3" t="s">
        <v>316</v>
      </c>
      <c r="B3" t="s">
        <v>1</v>
      </c>
      <c r="C3">
        <v>1500</v>
      </c>
      <c r="D3">
        <v>0.68330000000000002</v>
      </c>
      <c r="E3">
        <v>11</v>
      </c>
      <c r="F3">
        <v>2.7</v>
      </c>
      <c r="G3" t="s">
        <v>313</v>
      </c>
    </row>
    <row r="4" spans="1:7" x14ac:dyDescent="0.35">
      <c r="A4" t="s">
        <v>317</v>
      </c>
      <c r="B4" t="s">
        <v>130</v>
      </c>
      <c r="C4">
        <v>8569</v>
      </c>
      <c r="D4">
        <v>0.88580000000000003</v>
      </c>
      <c r="E4">
        <v>10</v>
      </c>
      <c r="F4">
        <v>2.7</v>
      </c>
      <c r="G4" t="s">
        <v>318</v>
      </c>
    </row>
    <row r="5" spans="1:7" x14ac:dyDescent="0.35">
      <c r="A5" t="s">
        <v>319</v>
      </c>
      <c r="B5" t="s">
        <v>130</v>
      </c>
      <c r="C5">
        <v>257</v>
      </c>
      <c r="D5">
        <v>0.88580000000000003</v>
      </c>
      <c r="E5">
        <v>10</v>
      </c>
      <c r="F5">
        <v>2.7</v>
      </c>
      <c r="G5" t="s">
        <v>318</v>
      </c>
    </row>
    <row r="6" spans="1:7" x14ac:dyDescent="0.35">
      <c r="A6" t="s">
        <v>320</v>
      </c>
      <c r="B6" t="s">
        <v>130</v>
      </c>
      <c r="C6">
        <v>1259</v>
      </c>
      <c r="D6">
        <v>0.91437999999999997</v>
      </c>
      <c r="E6">
        <v>10</v>
      </c>
      <c r="F6">
        <v>2.7</v>
      </c>
      <c r="G6" t="s">
        <v>282</v>
      </c>
    </row>
    <row r="7" spans="1:7" x14ac:dyDescent="0.35">
      <c r="A7" t="s">
        <v>321</v>
      </c>
      <c r="B7" t="s">
        <v>1</v>
      </c>
      <c r="C7">
        <v>8782</v>
      </c>
      <c r="D7">
        <v>0.98146</v>
      </c>
      <c r="E7">
        <v>25</v>
      </c>
      <c r="F7">
        <v>2.7</v>
      </c>
      <c r="G7" t="s">
        <v>322</v>
      </c>
    </row>
    <row r="8" spans="1:7" x14ac:dyDescent="0.35">
      <c r="A8" t="s">
        <v>323</v>
      </c>
      <c r="B8" t="s">
        <v>1</v>
      </c>
      <c r="C8">
        <v>1490</v>
      </c>
      <c r="D8">
        <v>1.0808500000000001</v>
      </c>
      <c r="E8">
        <v>30</v>
      </c>
      <c r="F8">
        <v>2.7</v>
      </c>
      <c r="G8" t="s">
        <v>324</v>
      </c>
    </row>
    <row r="9" spans="1:7" x14ac:dyDescent="0.35">
      <c r="A9" t="s">
        <v>325</v>
      </c>
      <c r="B9" t="s">
        <v>1</v>
      </c>
      <c r="C9">
        <v>1490</v>
      </c>
      <c r="D9">
        <v>1.0808500000000001</v>
      </c>
      <c r="E9">
        <v>30</v>
      </c>
      <c r="F9">
        <v>2.7</v>
      </c>
      <c r="G9" t="s">
        <v>326</v>
      </c>
    </row>
    <row r="10" spans="1:7" x14ac:dyDescent="0.35">
      <c r="A10" t="s">
        <v>164</v>
      </c>
      <c r="B10" t="s">
        <v>139</v>
      </c>
      <c r="C10">
        <v>50</v>
      </c>
      <c r="D10">
        <v>1.14297</v>
      </c>
      <c r="E10">
        <v>10</v>
      </c>
      <c r="F10">
        <v>2.7</v>
      </c>
      <c r="G10" t="s">
        <v>273</v>
      </c>
    </row>
    <row r="11" spans="1:7" x14ac:dyDescent="0.35">
      <c r="A11" t="s">
        <v>327</v>
      </c>
      <c r="B11" t="s">
        <v>130</v>
      </c>
      <c r="C11">
        <v>4679</v>
      </c>
      <c r="D11">
        <v>1.15415</v>
      </c>
      <c r="E11">
        <v>15</v>
      </c>
      <c r="F11">
        <v>2.7</v>
      </c>
      <c r="G11" t="s">
        <v>328</v>
      </c>
    </row>
    <row r="12" spans="1:7" x14ac:dyDescent="0.35">
      <c r="A12" t="s">
        <v>155</v>
      </c>
      <c r="B12" t="s">
        <v>39</v>
      </c>
      <c r="C12">
        <v>37619</v>
      </c>
      <c r="D12">
        <v>1.20882</v>
      </c>
      <c r="E12">
        <v>10</v>
      </c>
      <c r="F12">
        <v>2.7</v>
      </c>
      <c r="G12" t="s">
        <v>329</v>
      </c>
    </row>
    <row r="13" spans="1:7" x14ac:dyDescent="0.35">
      <c r="A13" t="s">
        <v>330</v>
      </c>
      <c r="B13" t="s">
        <v>125</v>
      </c>
      <c r="C13">
        <v>2959</v>
      </c>
      <c r="D13">
        <v>1.22099</v>
      </c>
      <c r="E13">
        <v>10</v>
      </c>
      <c r="F13">
        <v>3</v>
      </c>
      <c r="G13" t="s">
        <v>263</v>
      </c>
    </row>
    <row r="14" spans="1:7" x14ac:dyDescent="0.35">
      <c r="A14" t="s">
        <v>152</v>
      </c>
      <c r="B14" t="s">
        <v>139</v>
      </c>
      <c r="C14">
        <v>592</v>
      </c>
      <c r="D14">
        <v>1.25789</v>
      </c>
      <c r="E14">
        <v>10</v>
      </c>
      <c r="F14">
        <v>2.7</v>
      </c>
      <c r="G14" t="s">
        <v>267</v>
      </c>
    </row>
    <row r="15" spans="1:7" x14ac:dyDescent="0.35">
      <c r="A15" t="s">
        <v>141</v>
      </c>
      <c r="B15" t="s">
        <v>139</v>
      </c>
      <c r="C15">
        <v>567</v>
      </c>
      <c r="D15">
        <v>1.3297699999999999</v>
      </c>
      <c r="E15">
        <v>10</v>
      </c>
      <c r="F15">
        <v>3</v>
      </c>
      <c r="G15" t="s">
        <v>267</v>
      </c>
    </row>
    <row r="16" spans="1:7" x14ac:dyDescent="0.35">
      <c r="A16" t="s">
        <v>140</v>
      </c>
      <c r="B16" t="s">
        <v>139</v>
      </c>
      <c r="C16">
        <v>0</v>
      </c>
      <c r="D16">
        <v>1.3297699999999999</v>
      </c>
      <c r="E16">
        <v>10</v>
      </c>
      <c r="F16">
        <v>3</v>
      </c>
      <c r="G16" t="s">
        <v>267</v>
      </c>
    </row>
    <row r="17" spans="1:7" x14ac:dyDescent="0.35">
      <c r="A17" t="s">
        <v>136</v>
      </c>
      <c r="B17" t="s">
        <v>125</v>
      </c>
      <c r="C17">
        <v>10992</v>
      </c>
      <c r="D17">
        <v>1.3580399999999999</v>
      </c>
      <c r="E17">
        <v>10</v>
      </c>
      <c r="F17">
        <v>2.7</v>
      </c>
      <c r="G17" t="s">
        <v>328</v>
      </c>
    </row>
    <row r="18" spans="1:7" x14ac:dyDescent="0.35">
      <c r="A18" t="s">
        <v>134</v>
      </c>
      <c r="B18" t="s">
        <v>39</v>
      </c>
      <c r="C18">
        <v>57441</v>
      </c>
      <c r="D18">
        <v>1.41123</v>
      </c>
      <c r="E18">
        <v>10</v>
      </c>
      <c r="F18">
        <v>2.5</v>
      </c>
      <c r="G18" t="s">
        <v>331</v>
      </c>
    </row>
    <row r="19" spans="1:7" x14ac:dyDescent="0.35">
      <c r="A19" t="s">
        <v>332</v>
      </c>
      <c r="B19" t="s">
        <v>139</v>
      </c>
      <c r="C19">
        <v>597</v>
      </c>
      <c r="D19">
        <v>1.42561</v>
      </c>
      <c r="E19">
        <v>15</v>
      </c>
      <c r="F19">
        <v>2.7</v>
      </c>
      <c r="G19" t="s">
        <v>309</v>
      </c>
    </row>
    <row r="20" spans="1:7" x14ac:dyDescent="0.35">
      <c r="A20" t="s">
        <v>333</v>
      </c>
      <c r="B20" t="s">
        <v>1</v>
      </c>
      <c r="C20">
        <v>1500</v>
      </c>
      <c r="D20">
        <v>1.47353</v>
      </c>
      <c r="E20">
        <v>15</v>
      </c>
      <c r="F20">
        <v>2.7</v>
      </c>
      <c r="G20" t="s">
        <v>309</v>
      </c>
    </row>
    <row r="21" spans="1:7" x14ac:dyDescent="0.35">
      <c r="A21" t="s">
        <v>334</v>
      </c>
      <c r="B21" t="s">
        <v>130</v>
      </c>
      <c r="C21">
        <v>4294</v>
      </c>
      <c r="D21">
        <v>1.4855100000000001</v>
      </c>
      <c r="E21">
        <v>25</v>
      </c>
      <c r="F21">
        <v>2.7</v>
      </c>
      <c r="G21" t="s">
        <v>263</v>
      </c>
    </row>
    <row r="22" spans="1:7" x14ac:dyDescent="0.35">
      <c r="A22" t="s">
        <v>126</v>
      </c>
      <c r="B22" t="s">
        <v>125</v>
      </c>
      <c r="C22">
        <v>3251</v>
      </c>
      <c r="D22">
        <v>1.49509</v>
      </c>
      <c r="E22">
        <v>10</v>
      </c>
      <c r="F22">
        <v>2.7</v>
      </c>
      <c r="G22" t="s">
        <v>328</v>
      </c>
    </row>
    <row r="23" spans="1:7" x14ac:dyDescent="0.35">
      <c r="A23" t="s">
        <v>123</v>
      </c>
      <c r="B23" t="s">
        <v>122</v>
      </c>
      <c r="C23">
        <v>9628</v>
      </c>
      <c r="D23">
        <v>1.50779</v>
      </c>
      <c r="E23">
        <v>10</v>
      </c>
      <c r="F23">
        <v>2.5</v>
      </c>
      <c r="G23" t="s">
        <v>335</v>
      </c>
    </row>
    <row r="24" spans="1:7" x14ac:dyDescent="0.35">
      <c r="A24" t="s">
        <v>336</v>
      </c>
      <c r="B24" t="s">
        <v>1</v>
      </c>
      <c r="C24">
        <v>1500</v>
      </c>
      <c r="D24">
        <v>1.5573900000000001</v>
      </c>
      <c r="E24">
        <v>22</v>
      </c>
      <c r="F24">
        <v>2.7</v>
      </c>
      <c r="G24" t="s">
        <v>337</v>
      </c>
    </row>
    <row r="25" spans="1:7" x14ac:dyDescent="0.35">
      <c r="A25" t="s">
        <v>338</v>
      </c>
      <c r="B25" t="s">
        <v>139</v>
      </c>
      <c r="C25">
        <v>528</v>
      </c>
      <c r="D25">
        <v>1.5693699999999999</v>
      </c>
      <c r="E25">
        <v>15</v>
      </c>
      <c r="F25">
        <v>3</v>
      </c>
      <c r="G25" t="s">
        <v>273</v>
      </c>
    </row>
    <row r="26" spans="1:7" x14ac:dyDescent="0.35">
      <c r="A26" t="s">
        <v>339</v>
      </c>
      <c r="B26" t="s">
        <v>1</v>
      </c>
      <c r="C26">
        <v>1490</v>
      </c>
      <c r="D26">
        <v>1.5933299999999999</v>
      </c>
      <c r="E26">
        <v>25</v>
      </c>
      <c r="F26">
        <v>2.7</v>
      </c>
      <c r="G26" t="s">
        <v>276</v>
      </c>
    </row>
    <row r="27" spans="1:7" x14ac:dyDescent="0.35">
      <c r="A27" t="s">
        <v>340</v>
      </c>
      <c r="B27" t="s">
        <v>1</v>
      </c>
      <c r="C27">
        <v>1500</v>
      </c>
      <c r="D27">
        <v>1.6172899999999999</v>
      </c>
      <c r="E27">
        <v>28</v>
      </c>
      <c r="F27">
        <v>2.7</v>
      </c>
      <c r="G27" t="s">
        <v>326</v>
      </c>
    </row>
    <row r="28" spans="1:7" x14ac:dyDescent="0.35">
      <c r="A28" t="s">
        <v>341</v>
      </c>
      <c r="B28" t="s">
        <v>1</v>
      </c>
      <c r="C28">
        <v>1500</v>
      </c>
      <c r="D28">
        <v>1.6652100000000001</v>
      </c>
      <c r="E28">
        <v>22</v>
      </c>
      <c r="F28">
        <v>2.7</v>
      </c>
      <c r="G28" t="s">
        <v>280</v>
      </c>
    </row>
    <row r="29" spans="1:7" x14ac:dyDescent="0.35">
      <c r="A29" t="s">
        <v>167</v>
      </c>
      <c r="B29" t="s">
        <v>12</v>
      </c>
      <c r="C29">
        <v>349</v>
      </c>
      <c r="D29">
        <v>1.6891700000000001</v>
      </c>
      <c r="E29">
        <v>15</v>
      </c>
      <c r="F29">
        <v>2.7</v>
      </c>
      <c r="G29" t="s">
        <v>328</v>
      </c>
    </row>
    <row r="30" spans="1:7" x14ac:dyDescent="0.35">
      <c r="A30" t="s">
        <v>342</v>
      </c>
      <c r="B30" t="s">
        <v>125</v>
      </c>
      <c r="C30">
        <v>2490</v>
      </c>
      <c r="D30">
        <v>1.7069000000000001</v>
      </c>
      <c r="E30">
        <v>10</v>
      </c>
      <c r="F30">
        <v>3</v>
      </c>
      <c r="G30" t="s">
        <v>263</v>
      </c>
    </row>
    <row r="31" spans="1:7" x14ac:dyDescent="0.35">
      <c r="A31" t="s">
        <v>343</v>
      </c>
      <c r="B31" t="s">
        <v>1</v>
      </c>
      <c r="C31">
        <v>1500</v>
      </c>
      <c r="D31">
        <v>1.7304299999999999</v>
      </c>
      <c r="E31">
        <v>35</v>
      </c>
      <c r="F31">
        <v>2.7</v>
      </c>
      <c r="G31" t="s">
        <v>344</v>
      </c>
    </row>
    <row r="32" spans="1:7" x14ac:dyDescent="0.35">
      <c r="A32" t="s">
        <v>345</v>
      </c>
      <c r="B32" t="s">
        <v>1</v>
      </c>
      <c r="C32">
        <v>1500</v>
      </c>
      <c r="D32">
        <v>1.73709</v>
      </c>
      <c r="E32">
        <v>34</v>
      </c>
      <c r="F32">
        <v>2.7</v>
      </c>
      <c r="G32" t="s">
        <v>276</v>
      </c>
    </row>
    <row r="33" spans="1:7" x14ac:dyDescent="0.35">
      <c r="A33" t="s">
        <v>346</v>
      </c>
      <c r="B33" t="s">
        <v>1</v>
      </c>
      <c r="C33">
        <v>1500</v>
      </c>
      <c r="D33">
        <v>1.7535000000000001</v>
      </c>
      <c r="E33">
        <v>38</v>
      </c>
      <c r="F33">
        <v>2.7</v>
      </c>
      <c r="G33" t="s">
        <v>344</v>
      </c>
    </row>
    <row r="34" spans="1:7" x14ac:dyDescent="0.35">
      <c r="A34" t="s">
        <v>347</v>
      </c>
      <c r="B34" t="s">
        <v>15</v>
      </c>
      <c r="C34">
        <v>195</v>
      </c>
      <c r="D34">
        <v>1.76932</v>
      </c>
      <c r="E34">
        <v>10</v>
      </c>
      <c r="F34">
        <v>2.5</v>
      </c>
      <c r="G34" t="s">
        <v>348</v>
      </c>
    </row>
    <row r="35" spans="1:7" x14ac:dyDescent="0.35">
      <c r="A35" t="s">
        <v>349</v>
      </c>
      <c r="B35" t="s">
        <v>1</v>
      </c>
      <c r="C35">
        <v>1499</v>
      </c>
      <c r="D35">
        <v>1.7881100000000001</v>
      </c>
      <c r="E35">
        <v>40</v>
      </c>
      <c r="F35">
        <v>2.7</v>
      </c>
      <c r="G35" t="s">
        <v>344</v>
      </c>
    </row>
    <row r="36" spans="1:7" x14ac:dyDescent="0.35">
      <c r="A36" t="s">
        <v>350</v>
      </c>
      <c r="B36" t="s">
        <v>130</v>
      </c>
      <c r="C36">
        <v>922</v>
      </c>
      <c r="D36">
        <v>1.79965</v>
      </c>
      <c r="E36">
        <v>50</v>
      </c>
      <c r="F36">
        <v>2.7</v>
      </c>
      <c r="G36" t="s">
        <v>248</v>
      </c>
    </row>
    <row r="37" spans="1:7" x14ac:dyDescent="0.35">
      <c r="A37" t="s">
        <v>351</v>
      </c>
      <c r="B37" t="s">
        <v>12</v>
      </c>
      <c r="C37">
        <v>271</v>
      </c>
      <c r="D37">
        <v>1.81118</v>
      </c>
      <c r="E37">
        <v>20</v>
      </c>
      <c r="F37">
        <v>2.7</v>
      </c>
      <c r="G37" t="s">
        <v>352</v>
      </c>
    </row>
    <row r="38" spans="1:7" x14ac:dyDescent="0.35">
      <c r="A38" t="s">
        <v>353</v>
      </c>
      <c r="B38" t="s">
        <v>139</v>
      </c>
      <c r="C38">
        <v>250</v>
      </c>
      <c r="D38">
        <v>1.84579</v>
      </c>
      <c r="E38">
        <v>25</v>
      </c>
      <c r="F38">
        <v>2.7</v>
      </c>
      <c r="G38" t="s">
        <v>354</v>
      </c>
    </row>
    <row r="39" spans="1:7" x14ac:dyDescent="0.35">
      <c r="A39" t="s">
        <v>355</v>
      </c>
      <c r="B39" t="s">
        <v>1</v>
      </c>
      <c r="C39">
        <v>1472</v>
      </c>
      <c r="D39">
        <v>1.84579</v>
      </c>
      <c r="E39">
        <v>44</v>
      </c>
      <c r="F39">
        <v>2.7</v>
      </c>
      <c r="G39" t="s">
        <v>356</v>
      </c>
    </row>
    <row r="40" spans="1:7" x14ac:dyDescent="0.35">
      <c r="A40" t="s">
        <v>357</v>
      </c>
      <c r="B40" t="s">
        <v>12</v>
      </c>
      <c r="C40">
        <v>476</v>
      </c>
      <c r="D40">
        <v>1.8573299999999999</v>
      </c>
      <c r="E40">
        <v>20</v>
      </c>
      <c r="F40">
        <v>2.7</v>
      </c>
      <c r="G40" t="s">
        <v>322</v>
      </c>
    </row>
    <row r="41" spans="1:7" x14ac:dyDescent="0.35">
      <c r="A41" t="s">
        <v>358</v>
      </c>
      <c r="B41" t="s">
        <v>139</v>
      </c>
      <c r="C41">
        <v>45</v>
      </c>
      <c r="D41">
        <v>1.90347</v>
      </c>
      <c r="E41">
        <v>25</v>
      </c>
      <c r="F41">
        <v>3</v>
      </c>
      <c r="G41" t="s">
        <v>354</v>
      </c>
    </row>
    <row r="42" spans="1:7" x14ac:dyDescent="0.35">
      <c r="A42" t="s">
        <v>359</v>
      </c>
      <c r="B42" t="s">
        <v>12</v>
      </c>
      <c r="C42">
        <v>178</v>
      </c>
      <c r="D42">
        <v>1.92655</v>
      </c>
      <c r="E42">
        <v>20</v>
      </c>
      <c r="F42">
        <v>2.7</v>
      </c>
      <c r="G42" t="s">
        <v>271</v>
      </c>
    </row>
    <row r="43" spans="1:7" x14ac:dyDescent="0.35">
      <c r="A43" t="s">
        <v>145</v>
      </c>
      <c r="B43" t="s">
        <v>39</v>
      </c>
      <c r="C43">
        <v>28014</v>
      </c>
      <c r="D43">
        <v>1.93693</v>
      </c>
      <c r="E43">
        <v>15</v>
      </c>
      <c r="F43">
        <v>2.7</v>
      </c>
      <c r="G43" t="s">
        <v>360</v>
      </c>
    </row>
    <row r="44" spans="1:7" x14ac:dyDescent="0.35">
      <c r="A44" t="s">
        <v>361</v>
      </c>
      <c r="B44" t="s">
        <v>1</v>
      </c>
      <c r="C44">
        <v>1500</v>
      </c>
      <c r="D44">
        <v>1.9496199999999999</v>
      </c>
      <c r="E44">
        <v>28</v>
      </c>
      <c r="F44">
        <v>2.7</v>
      </c>
      <c r="G44" t="s">
        <v>265</v>
      </c>
    </row>
    <row r="45" spans="1:7" x14ac:dyDescent="0.35">
      <c r="A45" t="s">
        <v>362</v>
      </c>
      <c r="B45" t="s">
        <v>139</v>
      </c>
      <c r="C45">
        <v>919</v>
      </c>
      <c r="D45">
        <v>1.9611499999999999</v>
      </c>
      <c r="E45">
        <v>35</v>
      </c>
      <c r="F45">
        <v>2.7</v>
      </c>
      <c r="G45" t="s">
        <v>276</v>
      </c>
    </row>
    <row r="46" spans="1:7" x14ac:dyDescent="0.35">
      <c r="A46" t="s">
        <v>363</v>
      </c>
      <c r="B46" t="s">
        <v>39</v>
      </c>
      <c r="C46">
        <v>7392</v>
      </c>
      <c r="D46">
        <v>2.0084499999999998</v>
      </c>
      <c r="E46">
        <v>25</v>
      </c>
      <c r="F46">
        <v>2.7</v>
      </c>
      <c r="G46" t="s">
        <v>364</v>
      </c>
    </row>
    <row r="47" spans="1:7" x14ac:dyDescent="0.35">
      <c r="A47" t="s">
        <v>103</v>
      </c>
      <c r="B47" t="s">
        <v>95</v>
      </c>
      <c r="C47">
        <v>1997</v>
      </c>
      <c r="D47">
        <v>2.01884</v>
      </c>
      <c r="E47">
        <v>10</v>
      </c>
      <c r="F47">
        <v>2.7</v>
      </c>
      <c r="G47" t="s">
        <v>291</v>
      </c>
    </row>
    <row r="48" spans="1:7" x14ac:dyDescent="0.35">
      <c r="A48" t="s">
        <v>365</v>
      </c>
      <c r="B48" t="s">
        <v>12</v>
      </c>
      <c r="C48">
        <v>385</v>
      </c>
      <c r="D48">
        <v>2.03037</v>
      </c>
      <c r="E48">
        <v>20</v>
      </c>
      <c r="F48">
        <v>3</v>
      </c>
      <c r="G48" t="s">
        <v>322</v>
      </c>
    </row>
    <row r="49" spans="1:7" x14ac:dyDescent="0.35">
      <c r="A49" t="s">
        <v>366</v>
      </c>
      <c r="B49" t="s">
        <v>12</v>
      </c>
      <c r="C49">
        <v>350</v>
      </c>
      <c r="D49">
        <v>2.1226600000000002</v>
      </c>
      <c r="E49">
        <v>20</v>
      </c>
      <c r="F49">
        <v>2.7</v>
      </c>
      <c r="G49" t="s">
        <v>326</v>
      </c>
    </row>
    <row r="50" spans="1:7" x14ac:dyDescent="0.35">
      <c r="A50" t="s">
        <v>367</v>
      </c>
      <c r="B50" t="s">
        <v>12</v>
      </c>
      <c r="C50">
        <v>369</v>
      </c>
      <c r="D50">
        <v>2.15727</v>
      </c>
      <c r="E50">
        <v>25</v>
      </c>
      <c r="F50">
        <v>2.7</v>
      </c>
      <c r="G50" t="s">
        <v>368</v>
      </c>
    </row>
    <row r="51" spans="1:7" x14ac:dyDescent="0.35">
      <c r="A51" t="s">
        <v>369</v>
      </c>
      <c r="B51" t="s">
        <v>12</v>
      </c>
      <c r="C51">
        <v>1014</v>
      </c>
      <c r="D51">
        <v>2.1688100000000001</v>
      </c>
      <c r="E51">
        <v>25</v>
      </c>
      <c r="F51">
        <v>2.7</v>
      </c>
      <c r="G51" t="s">
        <v>248</v>
      </c>
    </row>
    <row r="52" spans="1:7" x14ac:dyDescent="0.35">
      <c r="A52" t="s">
        <v>127</v>
      </c>
      <c r="B52" t="s">
        <v>39</v>
      </c>
      <c r="C52">
        <v>0</v>
      </c>
      <c r="D52">
        <v>2.1849599999999998</v>
      </c>
      <c r="E52">
        <v>15</v>
      </c>
      <c r="F52">
        <v>2.5</v>
      </c>
      <c r="G52" t="s">
        <v>370</v>
      </c>
    </row>
    <row r="53" spans="1:7" x14ac:dyDescent="0.35">
      <c r="A53">
        <v>850617021004</v>
      </c>
      <c r="B53" t="s">
        <v>63</v>
      </c>
      <c r="C53">
        <v>207</v>
      </c>
      <c r="D53">
        <v>2.2218800000000001</v>
      </c>
      <c r="E53">
        <v>10</v>
      </c>
      <c r="F53">
        <v>2.7</v>
      </c>
      <c r="G53" t="s">
        <v>371</v>
      </c>
    </row>
    <row r="54" spans="1:7" x14ac:dyDescent="0.35">
      <c r="A54" t="s">
        <v>372</v>
      </c>
      <c r="B54" t="s">
        <v>12</v>
      </c>
      <c r="C54">
        <v>47</v>
      </c>
      <c r="D54">
        <v>2.2264900000000001</v>
      </c>
      <c r="E54">
        <v>25</v>
      </c>
      <c r="F54">
        <v>2.7</v>
      </c>
      <c r="G54" t="s">
        <v>324</v>
      </c>
    </row>
    <row r="55" spans="1:7" x14ac:dyDescent="0.35">
      <c r="A55" t="s">
        <v>92</v>
      </c>
      <c r="B55" t="s">
        <v>29</v>
      </c>
      <c r="C55">
        <v>171</v>
      </c>
      <c r="D55">
        <v>2.2645599999999999</v>
      </c>
      <c r="E55">
        <v>10</v>
      </c>
      <c r="F55">
        <v>2.7</v>
      </c>
      <c r="G55" t="s">
        <v>348</v>
      </c>
    </row>
    <row r="56" spans="1:7" x14ac:dyDescent="0.35">
      <c r="A56" t="s">
        <v>373</v>
      </c>
      <c r="B56" t="s">
        <v>125</v>
      </c>
      <c r="C56">
        <v>663</v>
      </c>
      <c r="D56">
        <v>2.26756</v>
      </c>
      <c r="E56">
        <v>25</v>
      </c>
      <c r="F56">
        <v>2.7</v>
      </c>
      <c r="G56" t="s">
        <v>263</v>
      </c>
    </row>
    <row r="57" spans="1:7" x14ac:dyDescent="0.35">
      <c r="A57" t="s">
        <v>374</v>
      </c>
      <c r="B57" t="s">
        <v>139</v>
      </c>
      <c r="C57">
        <v>0</v>
      </c>
      <c r="D57">
        <v>2.2832400000000002</v>
      </c>
      <c r="E57">
        <v>35</v>
      </c>
      <c r="F57">
        <v>3</v>
      </c>
      <c r="G57" t="s">
        <v>276</v>
      </c>
    </row>
    <row r="58" spans="1:7" x14ac:dyDescent="0.35">
      <c r="A58" t="s">
        <v>375</v>
      </c>
      <c r="B58" t="s">
        <v>12</v>
      </c>
      <c r="C58">
        <v>133</v>
      </c>
      <c r="D58">
        <v>2.28417</v>
      </c>
      <c r="E58">
        <v>25</v>
      </c>
      <c r="F58">
        <v>3</v>
      </c>
      <c r="G58" t="s">
        <v>376</v>
      </c>
    </row>
    <row r="59" spans="1:7" x14ac:dyDescent="0.35">
      <c r="A59" t="s">
        <v>377</v>
      </c>
      <c r="B59" t="s">
        <v>39</v>
      </c>
      <c r="C59">
        <v>5442</v>
      </c>
      <c r="D59">
        <v>2.3037800000000002</v>
      </c>
      <c r="E59">
        <v>25</v>
      </c>
      <c r="F59">
        <v>2.5</v>
      </c>
      <c r="G59" t="s">
        <v>378</v>
      </c>
    </row>
    <row r="60" spans="1:7" x14ac:dyDescent="0.35">
      <c r="A60" t="s">
        <v>379</v>
      </c>
      <c r="B60" t="s">
        <v>1</v>
      </c>
      <c r="C60">
        <v>1500</v>
      </c>
      <c r="D60">
        <v>2.3072400000000002</v>
      </c>
      <c r="E60">
        <v>50</v>
      </c>
      <c r="F60">
        <v>2.7</v>
      </c>
      <c r="G60" t="s">
        <v>244</v>
      </c>
    </row>
    <row r="61" spans="1:7" x14ac:dyDescent="0.35">
      <c r="A61" t="s">
        <v>380</v>
      </c>
      <c r="B61" t="s">
        <v>1</v>
      </c>
      <c r="C61">
        <v>1490</v>
      </c>
      <c r="D61">
        <v>2.3072400000000002</v>
      </c>
      <c r="E61">
        <v>75</v>
      </c>
      <c r="F61">
        <v>2.7</v>
      </c>
      <c r="G61" t="s">
        <v>381</v>
      </c>
    </row>
    <row r="62" spans="1:7" x14ac:dyDescent="0.35">
      <c r="A62" t="s">
        <v>382</v>
      </c>
      <c r="B62" t="s">
        <v>12</v>
      </c>
      <c r="C62">
        <v>105</v>
      </c>
      <c r="D62">
        <v>2.3303099999999999</v>
      </c>
      <c r="E62">
        <v>25</v>
      </c>
      <c r="F62">
        <v>3</v>
      </c>
      <c r="G62" t="s">
        <v>368</v>
      </c>
    </row>
    <row r="63" spans="1:7" x14ac:dyDescent="0.35">
      <c r="A63" t="s">
        <v>383</v>
      </c>
      <c r="B63" t="s">
        <v>130</v>
      </c>
      <c r="C63">
        <v>0</v>
      </c>
      <c r="D63">
        <v>2.3303099999999999</v>
      </c>
      <c r="E63">
        <v>70</v>
      </c>
      <c r="F63">
        <v>2.7</v>
      </c>
      <c r="G63" t="s">
        <v>269</v>
      </c>
    </row>
    <row r="64" spans="1:7" x14ac:dyDescent="0.35">
      <c r="A64" t="s">
        <v>384</v>
      </c>
      <c r="B64" t="s">
        <v>12</v>
      </c>
      <c r="C64">
        <v>570</v>
      </c>
      <c r="D64">
        <v>2.35338</v>
      </c>
      <c r="E64">
        <v>30</v>
      </c>
      <c r="F64">
        <v>2.7</v>
      </c>
      <c r="G64" t="s">
        <v>385</v>
      </c>
    </row>
    <row r="65" spans="1:7" x14ac:dyDescent="0.35">
      <c r="A65" t="s">
        <v>386</v>
      </c>
      <c r="B65" t="s">
        <v>1</v>
      </c>
      <c r="C65">
        <v>1000</v>
      </c>
      <c r="D65">
        <v>2.3649200000000001</v>
      </c>
      <c r="E65">
        <v>60</v>
      </c>
      <c r="F65">
        <v>2.7</v>
      </c>
      <c r="G65" t="s">
        <v>387</v>
      </c>
    </row>
    <row r="66" spans="1:7" x14ac:dyDescent="0.35">
      <c r="A66" t="s">
        <v>388</v>
      </c>
      <c r="B66" t="s">
        <v>12</v>
      </c>
      <c r="C66">
        <v>97</v>
      </c>
      <c r="D66">
        <v>2.3879899999999998</v>
      </c>
      <c r="E66">
        <v>25</v>
      </c>
      <c r="F66">
        <v>2.7</v>
      </c>
      <c r="G66" t="s">
        <v>244</v>
      </c>
    </row>
    <row r="67" spans="1:7" x14ac:dyDescent="0.35">
      <c r="A67" t="s">
        <v>83</v>
      </c>
      <c r="B67" t="s">
        <v>81</v>
      </c>
      <c r="C67">
        <v>83</v>
      </c>
      <c r="D67">
        <v>2.4226000000000001</v>
      </c>
      <c r="E67">
        <v>10</v>
      </c>
      <c r="F67">
        <v>2.7</v>
      </c>
      <c r="G67" t="s">
        <v>389</v>
      </c>
    </row>
    <row r="68" spans="1:7" x14ac:dyDescent="0.35">
      <c r="A68" t="s">
        <v>82</v>
      </c>
      <c r="B68" t="s">
        <v>81</v>
      </c>
      <c r="C68">
        <v>68</v>
      </c>
      <c r="D68">
        <v>2.4226000000000001</v>
      </c>
      <c r="E68">
        <v>10</v>
      </c>
      <c r="F68">
        <v>2.7</v>
      </c>
      <c r="G68" t="s">
        <v>389</v>
      </c>
    </row>
    <row r="69" spans="1:7" x14ac:dyDescent="0.35">
      <c r="A69" t="s">
        <v>390</v>
      </c>
      <c r="B69" t="s">
        <v>125</v>
      </c>
      <c r="C69">
        <v>1494</v>
      </c>
      <c r="D69">
        <v>2.4235199999999999</v>
      </c>
      <c r="E69">
        <v>25</v>
      </c>
      <c r="F69">
        <v>3</v>
      </c>
      <c r="G69" t="s">
        <v>277</v>
      </c>
    </row>
    <row r="70" spans="1:7" x14ac:dyDescent="0.35">
      <c r="A70" t="s">
        <v>391</v>
      </c>
      <c r="B70" t="s">
        <v>130</v>
      </c>
      <c r="C70">
        <v>4087</v>
      </c>
      <c r="D70">
        <v>2.4341400000000002</v>
      </c>
      <c r="E70">
        <v>25</v>
      </c>
      <c r="F70">
        <v>2.7</v>
      </c>
      <c r="G70" t="s">
        <v>328</v>
      </c>
    </row>
    <row r="71" spans="1:7" x14ac:dyDescent="0.35">
      <c r="A71" t="s">
        <v>392</v>
      </c>
      <c r="B71" t="s">
        <v>12</v>
      </c>
      <c r="C71">
        <v>188</v>
      </c>
      <c r="D71">
        <v>2.4456699999999998</v>
      </c>
      <c r="E71">
        <v>25</v>
      </c>
      <c r="F71">
        <v>2.7</v>
      </c>
      <c r="G71" t="s">
        <v>324</v>
      </c>
    </row>
    <row r="72" spans="1:7" x14ac:dyDescent="0.35">
      <c r="A72" t="s">
        <v>102</v>
      </c>
      <c r="B72" t="s">
        <v>29</v>
      </c>
      <c r="C72">
        <v>19</v>
      </c>
      <c r="D72">
        <v>2.45248</v>
      </c>
      <c r="E72">
        <v>12</v>
      </c>
      <c r="F72">
        <v>2.7</v>
      </c>
      <c r="G72" t="s">
        <v>393</v>
      </c>
    </row>
    <row r="73" spans="1:7" x14ac:dyDescent="0.35">
      <c r="A73" t="s">
        <v>394</v>
      </c>
      <c r="B73" t="s">
        <v>139</v>
      </c>
      <c r="C73">
        <v>0</v>
      </c>
      <c r="D73">
        <v>2.4740500000000001</v>
      </c>
      <c r="E73">
        <v>30</v>
      </c>
      <c r="F73">
        <v>2.7</v>
      </c>
      <c r="G73" t="s">
        <v>55</v>
      </c>
    </row>
    <row r="74" spans="1:7" x14ac:dyDescent="0.35">
      <c r="A74" t="s">
        <v>165</v>
      </c>
      <c r="B74" t="s">
        <v>122</v>
      </c>
      <c r="C74">
        <v>6499</v>
      </c>
      <c r="D74">
        <v>2.4858199999999999</v>
      </c>
      <c r="E74">
        <v>22</v>
      </c>
      <c r="F74">
        <v>2.2999999999999998</v>
      </c>
      <c r="G74" t="s">
        <v>291</v>
      </c>
    </row>
    <row r="75" spans="1:7" x14ac:dyDescent="0.35">
      <c r="A75" t="s">
        <v>395</v>
      </c>
      <c r="B75" t="s">
        <v>12</v>
      </c>
      <c r="C75">
        <v>481</v>
      </c>
      <c r="D75">
        <v>2.5033599999999998</v>
      </c>
      <c r="E75">
        <v>30</v>
      </c>
      <c r="F75">
        <v>2.7</v>
      </c>
      <c r="G75" t="s">
        <v>356</v>
      </c>
    </row>
    <row r="76" spans="1:7" x14ac:dyDescent="0.35">
      <c r="A76" t="s">
        <v>396</v>
      </c>
      <c r="B76" t="s">
        <v>12</v>
      </c>
      <c r="C76">
        <v>162</v>
      </c>
      <c r="D76">
        <v>2.6302500000000002</v>
      </c>
      <c r="E76">
        <v>30</v>
      </c>
      <c r="F76">
        <v>3</v>
      </c>
      <c r="G76" t="s">
        <v>397</v>
      </c>
    </row>
    <row r="77" spans="1:7" x14ac:dyDescent="0.35">
      <c r="A77" t="s">
        <v>115</v>
      </c>
      <c r="B77" t="s">
        <v>81</v>
      </c>
      <c r="C77">
        <v>50</v>
      </c>
      <c r="D77">
        <v>2.65333</v>
      </c>
      <c r="E77">
        <v>16</v>
      </c>
      <c r="F77">
        <v>2.7</v>
      </c>
      <c r="G77" t="s">
        <v>267</v>
      </c>
    </row>
    <row r="78" spans="1:7" x14ac:dyDescent="0.35">
      <c r="A78" t="s">
        <v>398</v>
      </c>
      <c r="B78" t="s">
        <v>139</v>
      </c>
      <c r="C78">
        <v>0</v>
      </c>
      <c r="D78">
        <v>2.7110099999999999</v>
      </c>
      <c r="E78">
        <v>50</v>
      </c>
      <c r="F78">
        <v>2.7</v>
      </c>
      <c r="G78" t="s">
        <v>326</v>
      </c>
    </row>
    <row r="79" spans="1:7" x14ac:dyDescent="0.35">
      <c r="A79" t="s">
        <v>399</v>
      </c>
      <c r="B79" t="s">
        <v>130</v>
      </c>
      <c r="C79">
        <v>0</v>
      </c>
      <c r="D79">
        <v>2.7340800000000001</v>
      </c>
      <c r="E79">
        <v>50</v>
      </c>
      <c r="F79">
        <v>2.7</v>
      </c>
      <c r="G79" t="s">
        <v>263</v>
      </c>
    </row>
    <row r="80" spans="1:7" x14ac:dyDescent="0.35">
      <c r="A80" t="s">
        <v>400</v>
      </c>
      <c r="B80" t="s">
        <v>125</v>
      </c>
      <c r="C80">
        <v>58</v>
      </c>
      <c r="D80">
        <v>2.7354599999999998</v>
      </c>
      <c r="E80">
        <v>50</v>
      </c>
      <c r="F80">
        <v>2.7</v>
      </c>
      <c r="G80" t="s">
        <v>268</v>
      </c>
    </row>
    <row r="81" spans="1:7" x14ac:dyDescent="0.35">
      <c r="A81" t="s">
        <v>401</v>
      </c>
      <c r="B81" t="s">
        <v>12</v>
      </c>
      <c r="C81">
        <v>598</v>
      </c>
      <c r="D81">
        <v>2.7456200000000002</v>
      </c>
      <c r="E81">
        <v>35</v>
      </c>
      <c r="F81">
        <v>2.7</v>
      </c>
      <c r="G81" t="s">
        <v>269</v>
      </c>
    </row>
    <row r="82" spans="1:7" x14ac:dyDescent="0.35">
      <c r="A82" t="s">
        <v>402</v>
      </c>
      <c r="B82" t="s">
        <v>12</v>
      </c>
      <c r="C82">
        <v>185</v>
      </c>
      <c r="D82">
        <v>2.7571500000000002</v>
      </c>
      <c r="E82">
        <v>30</v>
      </c>
      <c r="F82">
        <v>2.7</v>
      </c>
      <c r="G82" t="s">
        <v>356</v>
      </c>
    </row>
    <row r="83" spans="1:7" x14ac:dyDescent="0.35">
      <c r="A83" t="s">
        <v>150</v>
      </c>
      <c r="B83" t="s">
        <v>95</v>
      </c>
      <c r="C83">
        <v>984</v>
      </c>
      <c r="D83">
        <v>2.7686899999999999</v>
      </c>
      <c r="E83">
        <v>22</v>
      </c>
      <c r="F83">
        <v>2.7</v>
      </c>
      <c r="G83" t="s">
        <v>291</v>
      </c>
    </row>
    <row r="84" spans="1:7" x14ac:dyDescent="0.35">
      <c r="A84" t="s">
        <v>403</v>
      </c>
      <c r="B84" t="s">
        <v>125</v>
      </c>
      <c r="C84">
        <v>541</v>
      </c>
      <c r="D84">
        <v>2.7834500000000002</v>
      </c>
      <c r="E84">
        <v>25</v>
      </c>
      <c r="F84">
        <v>2.7</v>
      </c>
      <c r="G84" t="s">
        <v>263</v>
      </c>
    </row>
    <row r="85" spans="1:7" x14ac:dyDescent="0.35">
      <c r="A85" t="s">
        <v>404</v>
      </c>
      <c r="B85" t="s">
        <v>12</v>
      </c>
      <c r="C85">
        <v>596</v>
      </c>
      <c r="D85">
        <v>2.8033000000000001</v>
      </c>
      <c r="E85">
        <v>45</v>
      </c>
      <c r="F85">
        <v>2.7</v>
      </c>
      <c r="G85" t="s">
        <v>405</v>
      </c>
    </row>
    <row r="86" spans="1:7" x14ac:dyDescent="0.35">
      <c r="A86" t="s">
        <v>110</v>
      </c>
      <c r="B86" t="s">
        <v>12</v>
      </c>
      <c r="C86">
        <v>0</v>
      </c>
      <c r="D86">
        <v>2.80837</v>
      </c>
      <c r="E86">
        <v>15</v>
      </c>
      <c r="F86">
        <v>2.8</v>
      </c>
      <c r="G86" t="s">
        <v>406</v>
      </c>
    </row>
    <row r="87" spans="1:7" x14ac:dyDescent="0.35">
      <c r="A87" t="s">
        <v>407</v>
      </c>
      <c r="B87" t="s">
        <v>12</v>
      </c>
      <c r="C87">
        <v>150</v>
      </c>
      <c r="D87">
        <v>2.8285900000000002</v>
      </c>
      <c r="E87">
        <v>35</v>
      </c>
      <c r="F87">
        <v>3</v>
      </c>
      <c r="G87" t="s">
        <v>376</v>
      </c>
    </row>
    <row r="88" spans="1:7" x14ac:dyDescent="0.35">
      <c r="A88" t="s">
        <v>408</v>
      </c>
      <c r="B88" t="s">
        <v>12</v>
      </c>
      <c r="C88">
        <v>1848</v>
      </c>
      <c r="D88">
        <v>2.8399000000000001</v>
      </c>
      <c r="E88">
        <v>40</v>
      </c>
      <c r="F88">
        <v>2.7</v>
      </c>
      <c r="G88" t="s">
        <v>247</v>
      </c>
    </row>
    <row r="89" spans="1:7" x14ac:dyDescent="0.35">
      <c r="A89" t="s">
        <v>143</v>
      </c>
      <c r="B89" t="s">
        <v>29</v>
      </c>
      <c r="C89">
        <v>6603</v>
      </c>
      <c r="D89">
        <v>2.86605</v>
      </c>
      <c r="E89">
        <v>22</v>
      </c>
      <c r="F89">
        <v>2.7</v>
      </c>
      <c r="G89" t="s">
        <v>409</v>
      </c>
    </row>
    <row r="90" spans="1:7" x14ac:dyDescent="0.35">
      <c r="A90" t="s">
        <v>410</v>
      </c>
      <c r="B90" t="s">
        <v>122</v>
      </c>
      <c r="C90">
        <v>25</v>
      </c>
      <c r="D90">
        <v>2.8790900000000001</v>
      </c>
      <c r="E90">
        <v>30</v>
      </c>
      <c r="F90">
        <v>2.2999999999999998</v>
      </c>
      <c r="G90" t="s">
        <v>291</v>
      </c>
    </row>
    <row r="91" spans="1:7" x14ac:dyDescent="0.35">
      <c r="A91" t="s">
        <v>411</v>
      </c>
      <c r="B91" t="s">
        <v>139</v>
      </c>
      <c r="C91">
        <v>316</v>
      </c>
      <c r="D91">
        <v>2.8851599999999999</v>
      </c>
      <c r="E91">
        <v>50</v>
      </c>
      <c r="F91">
        <v>3</v>
      </c>
      <c r="G91" t="s">
        <v>55</v>
      </c>
    </row>
    <row r="92" spans="1:7" x14ac:dyDescent="0.35">
      <c r="A92" t="s">
        <v>412</v>
      </c>
      <c r="B92" t="s">
        <v>125</v>
      </c>
      <c r="C92">
        <v>780</v>
      </c>
      <c r="D92">
        <v>2.9064299999999998</v>
      </c>
      <c r="E92">
        <v>50</v>
      </c>
      <c r="F92">
        <v>3</v>
      </c>
      <c r="G92" t="s">
        <v>281</v>
      </c>
    </row>
    <row r="93" spans="1:7" x14ac:dyDescent="0.35">
      <c r="A93" t="s">
        <v>413</v>
      </c>
      <c r="B93" t="s">
        <v>125</v>
      </c>
      <c r="C93">
        <v>1165</v>
      </c>
      <c r="D93">
        <v>2.90666</v>
      </c>
      <c r="E93">
        <v>50</v>
      </c>
      <c r="F93">
        <v>2.7</v>
      </c>
      <c r="G93" t="s">
        <v>268</v>
      </c>
    </row>
    <row r="94" spans="1:7" x14ac:dyDescent="0.35">
      <c r="A94" t="s">
        <v>414</v>
      </c>
      <c r="B94" t="s">
        <v>12</v>
      </c>
      <c r="C94">
        <v>117</v>
      </c>
      <c r="D94">
        <v>2.9643600000000001</v>
      </c>
      <c r="E94">
        <v>35</v>
      </c>
      <c r="F94">
        <v>2.7</v>
      </c>
      <c r="G94" t="s">
        <v>387</v>
      </c>
    </row>
    <row r="95" spans="1:7" x14ac:dyDescent="0.35">
      <c r="A95" t="s">
        <v>415</v>
      </c>
      <c r="B95" t="s">
        <v>12</v>
      </c>
      <c r="C95">
        <v>398</v>
      </c>
      <c r="D95">
        <v>2.98699</v>
      </c>
      <c r="E95">
        <v>40</v>
      </c>
      <c r="F95">
        <v>3</v>
      </c>
      <c r="G95" t="s">
        <v>416</v>
      </c>
    </row>
    <row r="96" spans="1:7" x14ac:dyDescent="0.35">
      <c r="A96" t="s">
        <v>417</v>
      </c>
      <c r="B96" t="s">
        <v>125</v>
      </c>
      <c r="C96">
        <v>1140</v>
      </c>
      <c r="D96">
        <v>2.9887999999999999</v>
      </c>
      <c r="E96">
        <v>25</v>
      </c>
      <c r="F96">
        <v>3</v>
      </c>
      <c r="G96" t="s">
        <v>277</v>
      </c>
    </row>
    <row r="97" spans="1:7" x14ac:dyDescent="0.35">
      <c r="A97" t="s">
        <v>418</v>
      </c>
      <c r="B97" t="s">
        <v>122</v>
      </c>
      <c r="C97">
        <v>0</v>
      </c>
      <c r="D97">
        <v>3.08588</v>
      </c>
      <c r="E97">
        <v>50</v>
      </c>
      <c r="F97">
        <v>2.2999999999999998</v>
      </c>
      <c r="G97" t="s">
        <v>291</v>
      </c>
    </row>
    <row r="98" spans="1:7" x14ac:dyDescent="0.35">
      <c r="A98" t="s">
        <v>419</v>
      </c>
      <c r="B98" t="s">
        <v>1</v>
      </c>
      <c r="C98">
        <v>500</v>
      </c>
      <c r="D98">
        <v>3.11145</v>
      </c>
      <c r="E98">
        <v>70</v>
      </c>
      <c r="F98">
        <v>2.7</v>
      </c>
      <c r="G98" t="s">
        <v>356</v>
      </c>
    </row>
    <row r="99" spans="1:7" x14ac:dyDescent="0.35">
      <c r="A99" t="s">
        <v>420</v>
      </c>
      <c r="B99" t="s">
        <v>12</v>
      </c>
      <c r="C99">
        <v>176</v>
      </c>
      <c r="D99">
        <v>3.12276</v>
      </c>
      <c r="E99">
        <v>40</v>
      </c>
      <c r="F99">
        <v>2.7</v>
      </c>
      <c r="G99" t="s">
        <v>421</v>
      </c>
    </row>
    <row r="100" spans="1:7" x14ac:dyDescent="0.35">
      <c r="A100" t="s">
        <v>239</v>
      </c>
      <c r="B100" t="s">
        <v>1</v>
      </c>
      <c r="C100">
        <v>0</v>
      </c>
      <c r="D100">
        <v>3.1680199999999998</v>
      </c>
      <c r="E100">
        <v>100</v>
      </c>
      <c r="F100">
        <v>2.7</v>
      </c>
      <c r="G100" t="s">
        <v>240</v>
      </c>
    </row>
    <row r="101" spans="1:7" x14ac:dyDescent="0.35">
      <c r="A101" t="s">
        <v>241</v>
      </c>
      <c r="B101" t="s">
        <v>1</v>
      </c>
      <c r="C101">
        <v>1000</v>
      </c>
      <c r="D101">
        <v>3.1680199999999998</v>
      </c>
      <c r="E101">
        <v>100</v>
      </c>
      <c r="F101">
        <v>2.7</v>
      </c>
      <c r="G101" t="s">
        <v>240</v>
      </c>
    </row>
    <row r="102" spans="1:7" x14ac:dyDescent="0.35">
      <c r="A102" t="s">
        <v>422</v>
      </c>
      <c r="B102" t="s">
        <v>39</v>
      </c>
      <c r="C102">
        <v>10182</v>
      </c>
      <c r="D102">
        <v>3.1748099999999999</v>
      </c>
      <c r="E102">
        <v>35</v>
      </c>
      <c r="F102">
        <v>2.7</v>
      </c>
      <c r="G102" t="s">
        <v>423</v>
      </c>
    </row>
    <row r="103" spans="1:7" x14ac:dyDescent="0.35">
      <c r="A103" t="s">
        <v>424</v>
      </c>
      <c r="B103" t="s">
        <v>29</v>
      </c>
      <c r="C103">
        <v>1507</v>
      </c>
      <c r="D103">
        <v>3.2507199999999998</v>
      </c>
      <c r="E103">
        <v>33</v>
      </c>
      <c r="F103">
        <v>2.7</v>
      </c>
      <c r="G103" t="s">
        <v>348</v>
      </c>
    </row>
    <row r="104" spans="1:7" x14ac:dyDescent="0.35">
      <c r="A104" t="s">
        <v>425</v>
      </c>
      <c r="B104" t="s">
        <v>12</v>
      </c>
      <c r="C104">
        <v>0</v>
      </c>
      <c r="D104">
        <v>3.2736000000000001</v>
      </c>
      <c r="E104">
        <v>35</v>
      </c>
      <c r="F104">
        <v>2.7</v>
      </c>
      <c r="G104" t="s">
        <v>263</v>
      </c>
    </row>
    <row r="105" spans="1:7" x14ac:dyDescent="0.35">
      <c r="A105" t="s">
        <v>426</v>
      </c>
      <c r="B105" t="s">
        <v>12</v>
      </c>
      <c r="C105">
        <v>71</v>
      </c>
      <c r="D105">
        <v>3.3151000000000002</v>
      </c>
      <c r="E105">
        <v>50</v>
      </c>
      <c r="F105">
        <v>2.7</v>
      </c>
      <c r="G105" t="s">
        <v>240</v>
      </c>
    </row>
    <row r="106" spans="1:7" x14ac:dyDescent="0.35">
      <c r="A106" t="s">
        <v>40</v>
      </c>
      <c r="B106" t="s">
        <v>39</v>
      </c>
      <c r="C106">
        <v>3898</v>
      </c>
      <c r="D106">
        <v>3.4644499999999998</v>
      </c>
      <c r="E106">
        <v>10</v>
      </c>
      <c r="F106">
        <v>3</v>
      </c>
      <c r="G106" t="s">
        <v>385</v>
      </c>
    </row>
    <row r="107" spans="1:7" x14ac:dyDescent="0.35">
      <c r="A107" t="s">
        <v>427</v>
      </c>
      <c r="B107" t="s">
        <v>12</v>
      </c>
      <c r="C107">
        <v>236</v>
      </c>
      <c r="D107">
        <v>3.4775</v>
      </c>
      <c r="E107">
        <v>55</v>
      </c>
      <c r="F107">
        <v>2.7</v>
      </c>
      <c r="G107" t="s">
        <v>326</v>
      </c>
    </row>
    <row r="108" spans="1:7" x14ac:dyDescent="0.35">
      <c r="A108" t="s">
        <v>428</v>
      </c>
      <c r="B108" t="s">
        <v>12</v>
      </c>
      <c r="C108">
        <v>146</v>
      </c>
      <c r="D108">
        <v>3.48482</v>
      </c>
      <c r="E108">
        <v>50</v>
      </c>
      <c r="F108">
        <v>3</v>
      </c>
      <c r="G108" t="s">
        <v>344</v>
      </c>
    </row>
    <row r="109" spans="1:7" x14ac:dyDescent="0.35">
      <c r="A109" t="s">
        <v>429</v>
      </c>
      <c r="B109" t="s">
        <v>39</v>
      </c>
      <c r="C109">
        <v>11245</v>
      </c>
      <c r="D109">
        <v>3.52216</v>
      </c>
      <c r="E109">
        <v>35</v>
      </c>
      <c r="F109">
        <v>2.7</v>
      </c>
      <c r="G109" t="s">
        <v>262</v>
      </c>
    </row>
    <row r="110" spans="1:7" x14ac:dyDescent="0.35">
      <c r="A110" t="s">
        <v>224</v>
      </c>
      <c r="B110" t="s">
        <v>1</v>
      </c>
      <c r="C110">
        <v>1490</v>
      </c>
      <c r="D110">
        <v>3.5640200000000002</v>
      </c>
      <c r="E110">
        <v>120</v>
      </c>
      <c r="F110">
        <v>2.7</v>
      </c>
      <c r="G110" t="s">
        <v>242</v>
      </c>
    </row>
    <row r="111" spans="1:7" x14ac:dyDescent="0.35">
      <c r="A111" t="s">
        <v>430</v>
      </c>
      <c r="B111" t="s">
        <v>39</v>
      </c>
      <c r="C111">
        <v>794</v>
      </c>
      <c r="D111">
        <v>3.59117</v>
      </c>
      <c r="E111">
        <v>35</v>
      </c>
      <c r="F111">
        <v>2.5</v>
      </c>
      <c r="G111" t="s">
        <v>360</v>
      </c>
    </row>
    <row r="112" spans="1:7" x14ac:dyDescent="0.35">
      <c r="A112" t="s">
        <v>84</v>
      </c>
      <c r="B112" t="s">
        <v>12</v>
      </c>
      <c r="C112">
        <v>0</v>
      </c>
      <c r="D112">
        <v>3.6326999999999998</v>
      </c>
      <c r="E112">
        <v>15</v>
      </c>
      <c r="F112">
        <v>2.8</v>
      </c>
      <c r="G112" t="s">
        <v>406</v>
      </c>
    </row>
    <row r="113" spans="1:7" x14ac:dyDescent="0.35">
      <c r="A113" t="s">
        <v>431</v>
      </c>
      <c r="B113" t="s">
        <v>39</v>
      </c>
      <c r="C113">
        <v>19002</v>
      </c>
      <c r="D113">
        <v>3.65001</v>
      </c>
      <c r="E113">
        <v>60</v>
      </c>
      <c r="F113">
        <v>2.7</v>
      </c>
      <c r="G113" t="s">
        <v>432</v>
      </c>
    </row>
    <row r="114" spans="1:7" x14ac:dyDescent="0.35">
      <c r="A114" t="s">
        <v>433</v>
      </c>
      <c r="B114" t="s">
        <v>12</v>
      </c>
      <c r="C114">
        <v>370</v>
      </c>
      <c r="D114">
        <v>3.6545399999999999</v>
      </c>
      <c r="E114">
        <v>50</v>
      </c>
      <c r="F114">
        <v>2.7</v>
      </c>
      <c r="G114" t="s">
        <v>240</v>
      </c>
    </row>
    <row r="115" spans="1:7" x14ac:dyDescent="0.35">
      <c r="A115" t="s">
        <v>434</v>
      </c>
      <c r="B115" t="s">
        <v>130</v>
      </c>
      <c r="C115">
        <v>0</v>
      </c>
      <c r="D115">
        <v>3.67056</v>
      </c>
      <c r="E115">
        <v>50</v>
      </c>
      <c r="F115">
        <v>2.5</v>
      </c>
      <c r="G115" t="s">
        <v>328</v>
      </c>
    </row>
    <row r="116" spans="1:7" x14ac:dyDescent="0.35">
      <c r="A116" t="s">
        <v>35</v>
      </c>
      <c r="B116" t="s">
        <v>15</v>
      </c>
      <c r="C116">
        <v>0</v>
      </c>
      <c r="D116">
        <v>3.7109899999999998</v>
      </c>
      <c r="E116">
        <v>10</v>
      </c>
      <c r="F116">
        <v>2.5</v>
      </c>
      <c r="G116" t="s">
        <v>335</v>
      </c>
    </row>
    <row r="117" spans="1:7" x14ac:dyDescent="0.35">
      <c r="A117" t="s">
        <v>78</v>
      </c>
      <c r="B117" t="s">
        <v>12</v>
      </c>
      <c r="C117">
        <v>0</v>
      </c>
      <c r="D117">
        <v>3.7170999999999998</v>
      </c>
      <c r="E117">
        <v>15</v>
      </c>
      <c r="F117">
        <v>2.8</v>
      </c>
      <c r="G117" t="s">
        <v>406</v>
      </c>
    </row>
    <row r="118" spans="1:7" x14ac:dyDescent="0.35">
      <c r="A118" t="s">
        <v>113</v>
      </c>
      <c r="B118" t="s">
        <v>29</v>
      </c>
      <c r="C118">
        <v>10102</v>
      </c>
      <c r="D118">
        <v>3.7755999999999998</v>
      </c>
      <c r="E118">
        <v>22</v>
      </c>
      <c r="F118">
        <v>2.7</v>
      </c>
      <c r="G118" t="s">
        <v>348</v>
      </c>
    </row>
    <row r="119" spans="1:7" x14ac:dyDescent="0.35">
      <c r="A119" t="s">
        <v>71</v>
      </c>
      <c r="B119" t="s">
        <v>12</v>
      </c>
      <c r="C119">
        <v>144</v>
      </c>
      <c r="D119">
        <v>3.83989</v>
      </c>
      <c r="E119">
        <v>15</v>
      </c>
      <c r="F119">
        <v>4.2</v>
      </c>
      <c r="G119" t="s">
        <v>435</v>
      </c>
    </row>
    <row r="120" spans="1:7" x14ac:dyDescent="0.35">
      <c r="A120" t="s">
        <v>72</v>
      </c>
      <c r="B120" t="s">
        <v>12</v>
      </c>
      <c r="C120">
        <v>105</v>
      </c>
      <c r="D120">
        <v>3.83989</v>
      </c>
      <c r="E120">
        <v>15</v>
      </c>
      <c r="F120">
        <v>4.2</v>
      </c>
      <c r="G120" t="s">
        <v>435</v>
      </c>
    </row>
    <row r="121" spans="1:7" x14ac:dyDescent="0.35">
      <c r="A121" t="s">
        <v>220</v>
      </c>
      <c r="B121" t="s">
        <v>139</v>
      </c>
      <c r="C121">
        <v>130</v>
      </c>
      <c r="D121">
        <v>3.9034499999999999</v>
      </c>
      <c r="E121">
        <v>120</v>
      </c>
      <c r="F121">
        <v>2.7</v>
      </c>
      <c r="G121" t="s">
        <v>243</v>
      </c>
    </row>
    <row r="122" spans="1:7" x14ac:dyDescent="0.35">
      <c r="A122" t="s">
        <v>436</v>
      </c>
      <c r="B122" t="s">
        <v>29</v>
      </c>
      <c r="C122">
        <v>2206</v>
      </c>
      <c r="D122">
        <v>3.9386800000000002</v>
      </c>
      <c r="E122">
        <v>47</v>
      </c>
      <c r="F122">
        <v>2.7</v>
      </c>
      <c r="G122" t="s">
        <v>348</v>
      </c>
    </row>
    <row r="123" spans="1:7" x14ac:dyDescent="0.35">
      <c r="A123" t="s">
        <v>437</v>
      </c>
      <c r="B123" t="s">
        <v>39</v>
      </c>
      <c r="C123">
        <v>2966</v>
      </c>
      <c r="D123">
        <v>3.99736</v>
      </c>
      <c r="E123">
        <v>60</v>
      </c>
      <c r="F123">
        <v>2.5</v>
      </c>
      <c r="G123" t="s">
        <v>438</v>
      </c>
    </row>
    <row r="124" spans="1:7" x14ac:dyDescent="0.35">
      <c r="A124" t="s">
        <v>439</v>
      </c>
      <c r="B124" t="s">
        <v>12</v>
      </c>
      <c r="C124">
        <v>388</v>
      </c>
      <c r="D124">
        <v>4.05098</v>
      </c>
      <c r="E124">
        <v>60</v>
      </c>
      <c r="F124">
        <v>2.7</v>
      </c>
      <c r="G124" t="s">
        <v>440</v>
      </c>
    </row>
    <row r="125" spans="1:7" x14ac:dyDescent="0.35">
      <c r="A125" t="s">
        <v>441</v>
      </c>
      <c r="B125" t="s">
        <v>139</v>
      </c>
      <c r="C125">
        <v>0</v>
      </c>
      <c r="D125">
        <v>4.0618499999999997</v>
      </c>
      <c r="E125">
        <v>100</v>
      </c>
      <c r="F125">
        <v>2.7</v>
      </c>
      <c r="G125" t="s">
        <v>244</v>
      </c>
    </row>
    <row r="126" spans="1:7" x14ac:dyDescent="0.35">
      <c r="A126" t="s">
        <v>245</v>
      </c>
      <c r="B126" t="s">
        <v>139</v>
      </c>
      <c r="C126">
        <v>0</v>
      </c>
      <c r="D126">
        <v>4.1071099999999996</v>
      </c>
      <c r="E126">
        <v>100</v>
      </c>
      <c r="F126">
        <v>2.7</v>
      </c>
      <c r="G126" t="s">
        <v>242</v>
      </c>
    </row>
    <row r="127" spans="1:7" x14ac:dyDescent="0.35">
      <c r="A127" t="s">
        <v>38</v>
      </c>
      <c r="B127" t="s">
        <v>29</v>
      </c>
      <c r="C127">
        <v>50</v>
      </c>
      <c r="D127">
        <v>4.19536</v>
      </c>
      <c r="E127">
        <v>12</v>
      </c>
      <c r="F127">
        <v>2.5</v>
      </c>
      <c r="G127" t="s">
        <v>313</v>
      </c>
    </row>
    <row r="128" spans="1:7" x14ac:dyDescent="0.35">
      <c r="A128" t="s">
        <v>215</v>
      </c>
      <c r="B128" t="s">
        <v>130</v>
      </c>
      <c r="C128">
        <v>275</v>
      </c>
      <c r="D128">
        <v>4.1976199999999997</v>
      </c>
      <c r="E128">
        <v>100</v>
      </c>
      <c r="F128">
        <v>2.7</v>
      </c>
      <c r="G128" t="s">
        <v>246</v>
      </c>
    </row>
    <row r="129" spans="1:7" x14ac:dyDescent="0.35">
      <c r="A129">
        <v>850617021005</v>
      </c>
      <c r="B129" t="s">
        <v>63</v>
      </c>
      <c r="C129">
        <v>149</v>
      </c>
      <c r="D129">
        <v>4.25387</v>
      </c>
      <c r="E129">
        <v>15</v>
      </c>
      <c r="F129">
        <v>2.7</v>
      </c>
      <c r="G129" t="s">
        <v>442</v>
      </c>
    </row>
    <row r="130" spans="1:7" x14ac:dyDescent="0.35">
      <c r="A130" t="s">
        <v>443</v>
      </c>
      <c r="B130" t="s">
        <v>12</v>
      </c>
      <c r="C130">
        <v>82</v>
      </c>
      <c r="D130">
        <v>4.2584200000000001</v>
      </c>
      <c r="E130">
        <v>60</v>
      </c>
      <c r="F130">
        <v>3</v>
      </c>
      <c r="G130" t="s">
        <v>444</v>
      </c>
    </row>
    <row r="131" spans="1:7" x14ac:dyDescent="0.35">
      <c r="A131" t="s">
        <v>62</v>
      </c>
      <c r="B131" t="s">
        <v>12</v>
      </c>
      <c r="C131">
        <v>0</v>
      </c>
      <c r="D131">
        <v>4.2637499999999999</v>
      </c>
      <c r="E131">
        <v>15</v>
      </c>
      <c r="F131">
        <v>2.8</v>
      </c>
      <c r="G131" t="s">
        <v>406</v>
      </c>
    </row>
    <row r="132" spans="1:7" x14ac:dyDescent="0.35">
      <c r="A132" t="s">
        <v>214</v>
      </c>
      <c r="B132" t="s">
        <v>1</v>
      </c>
      <c r="C132">
        <v>1000</v>
      </c>
      <c r="D132">
        <v>4.35602</v>
      </c>
      <c r="E132">
        <v>100</v>
      </c>
      <c r="F132">
        <v>3</v>
      </c>
      <c r="G132" t="s">
        <v>247</v>
      </c>
    </row>
    <row r="133" spans="1:7" x14ac:dyDescent="0.35">
      <c r="A133" t="s">
        <v>445</v>
      </c>
      <c r="B133" t="s">
        <v>12</v>
      </c>
      <c r="C133">
        <v>100</v>
      </c>
      <c r="D133">
        <v>4.4536300000000004</v>
      </c>
      <c r="E133">
        <v>60</v>
      </c>
      <c r="F133">
        <v>2.7</v>
      </c>
      <c r="G133" t="s">
        <v>440</v>
      </c>
    </row>
    <row r="134" spans="1:7" x14ac:dyDescent="0.35">
      <c r="A134">
        <v>850617022001</v>
      </c>
      <c r="B134" t="s">
        <v>63</v>
      </c>
      <c r="C134">
        <v>125</v>
      </c>
      <c r="D134">
        <v>4.5272800000000002</v>
      </c>
      <c r="E134">
        <v>25</v>
      </c>
      <c r="F134">
        <v>2.7</v>
      </c>
      <c r="G134" t="s">
        <v>263</v>
      </c>
    </row>
    <row r="135" spans="1:7" x14ac:dyDescent="0.35">
      <c r="A135" t="s">
        <v>446</v>
      </c>
      <c r="B135" t="s">
        <v>122</v>
      </c>
      <c r="C135">
        <v>550</v>
      </c>
      <c r="D135">
        <v>4.5647799999999998</v>
      </c>
      <c r="E135">
        <v>70</v>
      </c>
      <c r="F135">
        <v>2.1</v>
      </c>
      <c r="G135" t="s">
        <v>291</v>
      </c>
    </row>
    <row r="136" spans="1:7" x14ac:dyDescent="0.35">
      <c r="A136" t="s">
        <v>128</v>
      </c>
      <c r="B136" t="s">
        <v>29</v>
      </c>
      <c r="C136">
        <v>0</v>
      </c>
      <c r="D136">
        <v>4.6638900000000003</v>
      </c>
      <c r="E136">
        <v>33</v>
      </c>
      <c r="F136">
        <v>2.7</v>
      </c>
      <c r="G136" t="s">
        <v>291</v>
      </c>
    </row>
    <row r="137" spans="1:7" x14ac:dyDescent="0.35">
      <c r="A137" t="s">
        <v>49</v>
      </c>
      <c r="B137" t="s">
        <v>39</v>
      </c>
      <c r="C137">
        <v>0</v>
      </c>
      <c r="D137">
        <v>4.7497600000000002</v>
      </c>
      <c r="E137">
        <v>15</v>
      </c>
      <c r="F137">
        <v>3</v>
      </c>
      <c r="G137" t="s">
        <v>447</v>
      </c>
    </row>
    <row r="138" spans="1:7" x14ac:dyDescent="0.35">
      <c r="A138" t="s">
        <v>47</v>
      </c>
      <c r="B138" t="s">
        <v>12</v>
      </c>
      <c r="C138">
        <v>0</v>
      </c>
      <c r="D138">
        <v>4.8032500000000002</v>
      </c>
      <c r="E138">
        <v>15</v>
      </c>
      <c r="F138">
        <v>4.2</v>
      </c>
      <c r="G138" t="s">
        <v>435</v>
      </c>
    </row>
    <row r="139" spans="1:7" x14ac:dyDescent="0.35">
      <c r="A139" t="s">
        <v>43</v>
      </c>
      <c r="B139" t="s">
        <v>29</v>
      </c>
      <c r="C139">
        <v>17</v>
      </c>
      <c r="D139">
        <v>4.8455899999999996</v>
      </c>
      <c r="E139">
        <v>15</v>
      </c>
      <c r="F139">
        <v>2.5</v>
      </c>
      <c r="G139" t="s">
        <v>448</v>
      </c>
    </row>
    <row r="140" spans="1:7" x14ac:dyDescent="0.35">
      <c r="A140" t="s">
        <v>449</v>
      </c>
      <c r="B140" t="s">
        <v>29</v>
      </c>
      <c r="C140">
        <v>485</v>
      </c>
      <c r="D140">
        <v>4.9409799999999997</v>
      </c>
      <c r="E140">
        <v>82</v>
      </c>
      <c r="F140">
        <v>2.7</v>
      </c>
      <c r="G140" t="s">
        <v>291</v>
      </c>
    </row>
    <row r="141" spans="1:7" x14ac:dyDescent="0.35">
      <c r="A141" t="s">
        <v>170</v>
      </c>
      <c r="B141" t="s">
        <v>12</v>
      </c>
      <c r="C141">
        <v>119</v>
      </c>
      <c r="D141">
        <v>4.9783099999999996</v>
      </c>
      <c r="E141">
        <v>45</v>
      </c>
      <c r="F141">
        <v>2.8</v>
      </c>
      <c r="G141" t="s">
        <v>450</v>
      </c>
    </row>
    <row r="142" spans="1:7" x14ac:dyDescent="0.35">
      <c r="A142" t="s">
        <v>451</v>
      </c>
      <c r="B142" t="s">
        <v>95</v>
      </c>
      <c r="C142">
        <v>250</v>
      </c>
      <c r="D142">
        <v>5.2046000000000001</v>
      </c>
      <c r="E142">
        <v>50</v>
      </c>
      <c r="F142">
        <v>2.5</v>
      </c>
      <c r="G142" t="s">
        <v>267</v>
      </c>
    </row>
    <row r="143" spans="1:7" x14ac:dyDescent="0.35">
      <c r="A143" t="s">
        <v>160</v>
      </c>
      <c r="B143" t="s">
        <v>12</v>
      </c>
      <c r="C143">
        <v>35</v>
      </c>
      <c r="D143">
        <v>5.2833500000000004</v>
      </c>
      <c r="E143">
        <v>45</v>
      </c>
      <c r="F143">
        <v>2.8</v>
      </c>
      <c r="G143" t="s">
        <v>450</v>
      </c>
    </row>
    <row r="144" spans="1:7" x14ac:dyDescent="0.35">
      <c r="A144" t="s">
        <v>225</v>
      </c>
      <c r="B144" t="s">
        <v>139</v>
      </c>
      <c r="C144">
        <v>338</v>
      </c>
      <c r="D144">
        <v>5.4082600000000003</v>
      </c>
      <c r="E144">
        <v>200</v>
      </c>
      <c r="F144">
        <v>2.7</v>
      </c>
      <c r="G144" t="s">
        <v>243</v>
      </c>
    </row>
    <row r="145" spans="1:7" x14ac:dyDescent="0.35">
      <c r="A145" t="s">
        <v>65</v>
      </c>
      <c r="B145" t="s">
        <v>15</v>
      </c>
      <c r="C145">
        <v>186</v>
      </c>
      <c r="D145">
        <v>5.4648300000000001</v>
      </c>
      <c r="E145">
        <v>20</v>
      </c>
      <c r="F145">
        <v>2.5</v>
      </c>
      <c r="G145" t="s">
        <v>276</v>
      </c>
    </row>
    <row r="146" spans="1:7" x14ac:dyDescent="0.35">
      <c r="A146" t="s">
        <v>64</v>
      </c>
      <c r="B146" t="s">
        <v>15</v>
      </c>
      <c r="C146">
        <v>618</v>
      </c>
      <c r="D146">
        <v>5.49078</v>
      </c>
      <c r="E146">
        <v>20</v>
      </c>
      <c r="F146">
        <v>2.5</v>
      </c>
      <c r="G146" t="s">
        <v>335</v>
      </c>
    </row>
    <row r="147" spans="1:7" x14ac:dyDescent="0.35">
      <c r="A147" t="s">
        <v>452</v>
      </c>
      <c r="B147" t="s">
        <v>39</v>
      </c>
      <c r="C147">
        <v>34</v>
      </c>
      <c r="D147">
        <v>5.5906200000000004</v>
      </c>
      <c r="E147">
        <v>80</v>
      </c>
      <c r="F147">
        <v>2.7</v>
      </c>
      <c r="G147" t="s">
        <v>55</v>
      </c>
    </row>
    <row r="148" spans="1:7" x14ac:dyDescent="0.35">
      <c r="A148" t="s">
        <v>199</v>
      </c>
      <c r="B148" t="s">
        <v>125</v>
      </c>
      <c r="C148">
        <v>21</v>
      </c>
      <c r="D148">
        <v>5.6172899999999997</v>
      </c>
      <c r="E148">
        <v>100</v>
      </c>
      <c r="F148">
        <v>2.7</v>
      </c>
      <c r="G148" t="s">
        <v>248</v>
      </c>
    </row>
    <row r="149" spans="1:7" x14ac:dyDescent="0.35">
      <c r="A149" t="s">
        <v>24</v>
      </c>
      <c r="B149" t="s">
        <v>23</v>
      </c>
      <c r="C149">
        <v>110</v>
      </c>
      <c r="D149">
        <v>5.6467700000000001</v>
      </c>
      <c r="E149">
        <v>10</v>
      </c>
      <c r="F149">
        <v>2.5</v>
      </c>
      <c r="G149" t="s">
        <v>348</v>
      </c>
    </row>
    <row r="150" spans="1:7" x14ac:dyDescent="0.35">
      <c r="A150" t="s">
        <v>151</v>
      </c>
      <c r="B150" t="s">
        <v>29</v>
      </c>
      <c r="C150">
        <v>130</v>
      </c>
      <c r="D150">
        <v>5.6611700000000003</v>
      </c>
      <c r="E150">
        <v>47</v>
      </c>
      <c r="F150">
        <v>2.7</v>
      </c>
      <c r="G150" t="s">
        <v>291</v>
      </c>
    </row>
    <row r="151" spans="1:7" x14ac:dyDescent="0.35">
      <c r="A151" t="s">
        <v>48</v>
      </c>
      <c r="B151" t="s">
        <v>29</v>
      </c>
      <c r="C151">
        <v>0</v>
      </c>
      <c r="D151">
        <v>5.7403599999999999</v>
      </c>
      <c r="E151">
        <v>18</v>
      </c>
      <c r="F151">
        <v>2.5</v>
      </c>
      <c r="G151" t="s">
        <v>448</v>
      </c>
    </row>
    <row r="152" spans="1:7" x14ac:dyDescent="0.35">
      <c r="A152" t="s">
        <v>60</v>
      </c>
      <c r="B152" t="s">
        <v>15</v>
      </c>
      <c r="C152">
        <v>0</v>
      </c>
      <c r="D152">
        <v>5.8463000000000003</v>
      </c>
      <c r="E152">
        <v>20</v>
      </c>
      <c r="F152">
        <v>2.5</v>
      </c>
      <c r="G152" t="s">
        <v>335</v>
      </c>
    </row>
    <row r="153" spans="1:7" x14ac:dyDescent="0.35">
      <c r="A153" t="s">
        <v>161</v>
      </c>
      <c r="B153" t="s">
        <v>122</v>
      </c>
      <c r="C153">
        <v>1264</v>
      </c>
      <c r="D153">
        <v>5.8652699999999998</v>
      </c>
      <c r="E153">
        <v>50</v>
      </c>
      <c r="F153">
        <v>2.7</v>
      </c>
      <c r="G153" t="s">
        <v>244</v>
      </c>
    </row>
    <row r="154" spans="1:7" x14ac:dyDescent="0.35">
      <c r="A154" t="s">
        <v>88</v>
      </c>
      <c r="B154" t="s">
        <v>39</v>
      </c>
      <c r="C154">
        <v>1746</v>
      </c>
      <c r="D154">
        <v>5.9067600000000002</v>
      </c>
      <c r="E154">
        <v>25</v>
      </c>
      <c r="F154">
        <v>3</v>
      </c>
      <c r="G154" t="s">
        <v>271</v>
      </c>
    </row>
    <row r="155" spans="1:7" x14ac:dyDescent="0.35">
      <c r="A155" t="s">
        <v>33</v>
      </c>
      <c r="B155" t="s">
        <v>12</v>
      </c>
      <c r="C155">
        <v>0</v>
      </c>
      <c r="D155">
        <v>5.9517499999999997</v>
      </c>
      <c r="E155">
        <v>15</v>
      </c>
      <c r="F155">
        <v>2.8</v>
      </c>
      <c r="G155" t="s">
        <v>406</v>
      </c>
    </row>
    <row r="156" spans="1:7" x14ac:dyDescent="0.35">
      <c r="A156" t="s">
        <v>453</v>
      </c>
      <c r="B156" t="s">
        <v>39</v>
      </c>
      <c r="C156">
        <v>595</v>
      </c>
      <c r="D156">
        <v>6.0198999999999998</v>
      </c>
      <c r="E156">
        <v>300</v>
      </c>
      <c r="F156">
        <v>2.7</v>
      </c>
      <c r="G156" t="s">
        <v>249</v>
      </c>
    </row>
    <row r="157" spans="1:7" x14ac:dyDescent="0.35">
      <c r="A157" t="s">
        <v>250</v>
      </c>
      <c r="B157" t="s">
        <v>1</v>
      </c>
      <c r="C157">
        <v>1000</v>
      </c>
      <c r="D157">
        <v>6.1008800000000001</v>
      </c>
      <c r="E157">
        <v>350</v>
      </c>
      <c r="F157">
        <v>3</v>
      </c>
      <c r="G157" t="s">
        <v>251</v>
      </c>
    </row>
    <row r="158" spans="1:7" x14ac:dyDescent="0.35">
      <c r="A158" t="s">
        <v>229</v>
      </c>
      <c r="B158" t="s">
        <v>39</v>
      </c>
      <c r="C158">
        <v>40</v>
      </c>
      <c r="D158">
        <v>6.1008800000000001</v>
      </c>
      <c r="E158">
        <v>300</v>
      </c>
      <c r="F158">
        <v>2.5</v>
      </c>
      <c r="G158" t="s">
        <v>252</v>
      </c>
    </row>
    <row r="159" spans="1:7" x14ac:dyDescent="0.35">
      <c r="A159" t="s">
        <v>198</v>
      </c>
      <c r="B159" t="s">
        <v>122</v>
      </c>
      <c r="C159">
        <v>3976</v>
      </c>
      <c r="D159">
        <v>6.1976000000000004</v>
      </c>
      <c r="E159">
        <v>100</v>
      </c>
      <c r="F159">
        <v>2.7</v>
      </c>
      <c r="G159" t="s">
        <v>240</v>
      </c>
    </row>
    <row r="160" spans="1:7" x14ac:dyDescent="0.35">
      <c r="A160" t="s">
        <v>253</v>
      </c>
      <c r="B160" t="s">
        <v>1</v>
      </c>
      <c r="C160">
        <v>990</v>
      </c>
      <c r="D160">
        <v>6.37819</v>
      </c>
      <c r="E160">
        <v>400</v>
      </c>
      <c r="F160">
        <v>3</v>
      </c>
      <c r="G160" t="s">
        <v>254</v>
      </c>
    </row>
    <row r="161" spans="1:7" x14ac:dyDescent="0.35">
      <c r="A161" t="s">
        <v>36</v>
      </c>
      <c r="B161" t="s">
        <v>29</v>
      </c>
      <c r="C161">
        <v>0</v>
      </c>
      <c r="D161">
        <v>6.4420000000000002</v>
      </c>
      <c r="E161">
        <v>18</v>
      </c>
      <c r="F161">
        <v>2.5</v>
      </c>
      <c r="G161" t="s">
        <v>454</v>
      </c>
    </row>
    <row r="162" spans="1:7" x14ac:dyDescent="0.35">
      <c r="A162" t="s">
        <v>80</v>
      </c>
      <c r="B162" t="s">
        <v>29</v>
      </c>
      <c r="C162">
        <v>50</v>
      </c>
      <c r="D162">
        <v>6.5023200000000001</v>
      </c>
      <c r="E162">
        <v>27</v>
      </c>
      <c r="F162">
        <v>2.5</v>
      </c>
      <c r="G162" t="s">
        <v>309</v>
      </c>
    </row>
    <row r="163" spans="1:7" x14ac:dyDescent="0.35">
      <c r="A163" t="s">
        <v>129</v>
      </c>
      <c r="B163" t="s">
        <v>12</v>
      </c>
      <c r="C163">
        <v>48</v>
      </c>
      <c r="D163">
        <v>6.5267499999999998</v>
      </c>
      <c r="E163">
        <v>45</v>
      </c>
      <c r="F163">
        <v>4.2</v>
      </c>
      <c r="G163" t="s">
        <v>455</v>
      </c>
    </row>
    <row r="164" spans="1:7" x14ac:dyDescent="0.35">
      <c r="A164" t="s">
        <v>219</v>
      </c>
      <c r="B164" t="s">
        <v>139</v>
      </c>
      <c r="C164">
        <v>27</v>
      </c>
      <c r="D164">
        <v>6.5556700000000001</v>
      </c>
      <c r="E164">
        <v>220</v>
      </c>
      <c r="F164">
        <v>2.7</v>
      </c>
      <c r="G164" t="s">
        <v>255</v>
      </c>
    </row>
    <row r="165" spans="1:7" x14ac:dyDescent="0.35">
      <c r="A165" t="s">
        <v>57</v>
      </c>
      <c r="B165" t="s">
        <v>29</v>
      </c>
      <c r="C165">
        <v>0</v>
      </c>
      <c r="D165">
        <v>6.5875000000000004</v>
      </c>
      <c r="E165">
        <v>22</v>
      </c>
      <c r="F165">
        <v>2.5</v>
      </c>
      <c r="G165" t="s">
        <v>456</v>
      </c>
    </row>
    <row r="166" spans="1:7" x14ac:dyDescent="0.35">
      <c r="A166" t="s">
        <v>28</v>
      </c>
      <c r="B166" t="s">
        <v>12</v>
      </c>
      <c r="C166">
        <v>0</v>
      </c>
      <c r="D166">
        <v>6.6431399999999998</v>
      </c>
      <c r="E166">
        <v>15</v>
      </c>
      <c r="F166">
        <v>2.8</v>
      </c>
      <c r="G166" t="s">
        <v>406</v>
      </c>
    </row>
    <row r="167" spans="1:7" x14ac:dyDescent="0.35">
      <c r="A167" t="s">
        <v>256</v>
      </c>
      <c r="B167" t="s">
        <v>1</v>
      </c>
      <c r="C167">
        <v>1000</v>
      </c>
      <c r="D167">
        <v>6.7664299999999997</v>
      </c>
      <c r="E167">
        <v>450</v>
      </c>
      <c r="F167">
        <v>3</v>
      </c>
      <c r="G167" t="s">
        <v>254</v>
      </c>
    </row>
    <row r="168" spans="1:7" x14ac:dyDescent="0.35">
      <c r="A168" t="s">
        <v>193</v>
      </c>
      <c r="B168" t="s">
        <v>130</v>
      </c>
      <c r="C168">
        <v>44</v>
      </c>
      <c r="D168">
        <v>6.7664299999999997</v>
      </c>
      <c r="E168">
        <v>100</v>
      </c>
      <c r="F168">
        <v>2.7</v>
      </c>
      <c r="G168" t="s">
        <v>257</v>
      </c>
    </row>
    <row r="169" spans="1:7" x14ac:dyDescent="0.35">
      <c r="A169" t="s">
        <v>457</v>
      </c>
      <c r="B169" t="s">
        <v>39</v>
      </c>
      <c r="C169">
        <v>4818</v>
      </c>
      <c r="D169">
        <v>6.8152299999999997</v>
      </c>
      <c r="E169">
        <v>400</v>
      </c>
      <c r="F169">
        <v>2.7</v>
      </c>
      <c r="G169" t="s">
        <v>258</v>
      </c>
    </row>
    <row r="170" spans="1:7" x14ac:dyDescent="0.35">
      <c r="A170" t="s">
        <v>121</v>
      </c>
      <c r="B170" t="s">
        <v>12</v>
      </c>
      <c r="C170">
        <v>172</v>
      </c>
      <c r="D170">
        <v>6.8489399999999998</v>
      </c>
      <c r="E170">
        <v>45</v>
      </c>
      <c r="F170">
        <v>4.2</v>
      </c>
      <c r="G170" t="s">
        <v>455</v>
      </c>
    </row>
    <row r="171" spans="1:7" x14ac:dyDescent="0.35">
      <c r="A171" t="s">
        <v>217</v>
      </c>
      <c r="B171" t="s">
        <v>130</v>
      </c>
      <c r="C171">
        <v>200</v>
      </c>
      <c r="D171">
        <v>6.8662599999999996</v>
      </c>
      <c r="E171">
        <v>200</v>
      </c>
      <c r="F171">
        <v>2.7</v>
      </c>
      <c r="G171" t="s">
        <v>259</v>
      </c>
    </row>
    <row r="172" spans="1:7" x14ac:dyDescent="0.35">
      <c r="A172" t="s">
        <v>228</v>
      </c>
      <c r="B172" t="s">
        <v>139</v>
      </c>
      <c r="C172">
        <v>375</v>
      </c>
      <c r="D172">
        <v>6.8884400000000001</v>
      </c>
      <c r="E172">
        <v>400</v>
      </c>
      <c r="F172">
        <v>2.7</v>
      </c>
      <c r="G172" t="s">
        <v>260</v>
      </c>
    </row>
    <row r="173" spans="1:7" x14ac:dyDescent="0.35">
      <c r="A173" t="s">
        <v>458</v>
      </c>
      <c r="B173" t="s">
        <v>39</v>
      </c>
      <c r="C173">
        <v>5702</v>
      </c>
      <c r="D173">
        <v>6.9061899999999996</v>
      </c>
      <c r="E173">
        <v>100</v>
      </c>
      <c r="F173">
        <v>2.7</v>
      </c>
      <c r="G173" t="s">
        <v>261</v>
      </c>
    </row>
    <row r="174" spans="1:7" x14ac:dyDescent="0.35">
      <c r="A174">
        <v>850617022002</v>
      </c>
      <c r="B174" t="s">
        <v>63</v>
      </c>
      <c r="C174">
        <v>65</v>
      </c>
      <c r="D174">
        <v>6.9884599999999999</v>
      </c>
      <c r="E174">
        <v>50</v>
      </c>
      <c r="F174">
        <v>2.7</v>
      </c>
      <c r="G174" t="s">
        <v>257</v>
      </c>
    </row>
    <row r="175" spans="1:7" x14ac:dyDescent="0.35">
      <c r="A175" t="s">
        <v>66</v>
      </c>
      <c r="B175" t="s">
        <v>29</v>
      </c>
      <c r="C175">
        <v>0</v>
      </c>
      <c r="D175">
        <v>7.1164500000000004</v>
      </c>
      <c r="E175">
        <v>27</v>
      </c>
      <c r="F175">
        <v>2.5</v>
      </c>
      <c r="G175" t="s">
        <v>456</v>
      </c>
    </row>
    <row r="176" spans="1:7" x14ac:dyDescent="0.35">
      <c r="A176" t="s">
        <v>227</v>
      </c>
      <c r="B176" t="s">
        <v>125</v>
      </c>
      <c r="C176">
        <v>886</v>
      </c>
      <c r="D176">
        <v>7.2174199999999997</v>
      </c>
      <c r="E176">
        <v>360</v>
      </c>
      <c r="F176">
        <v>2.7</v>
      </c>
      <c r="G176" t="s">
        <v>258</v>
      </c>
    </row>
    <row r="177" spans="1:7" x14ac:dyDescent="0.35">
      <c r="A177" t="s">
        <v>101</v>
      </c>
      <c r="B177" t="s">
        <v>39</v>
      </c>
      <c r="C177">
        <v>1335</v>
      </c>
      <c r="D177">
        <v>7.3831699999999998</v>
      </c>
      <c r="E177">
        <v>35</v>
      </c>
      <c r="F177">
        <v>3</v>
      </c>
      <c r="G177" t="s">
        <v>248</v>
      </c>
    </row>
    <row r="178" spans="1:7" x14ac:dyDescent="0.35">
      <c r="A178" t="s">
        <v>18</v>
      </c>
      <c r="B178" t="s">
        <v>15</v>
      </c>
      <c r="C178">
        <v>0</v>
      </c>
      <c r="D178">
        <v>7.5206999999999997</v>
      </c>
      <c r="E178">
        <v>10</v>
      </c>
      <c r="F178">
        <v>2.7</v>
      </c>
      <c r="G178" t="s">
        <v>291</v>
      </c>
    </row>
    <row r="179" spans="1:7" x14ac:dyDescent="0.35">
      <c r="A179" t="s">
        <v>85</v>
      </c>
      <c r="B179" t="s">
        <v>29</v>
      </c>
      <c r="C179">
        <v>0</v>
      </c>
      <c r="D179">
        <v>7.6246499999999999</v>
      </c>
      <c r="E179">
        <v>33</v>
      </c>
      <c r="F179">
        <v>2.5</v>
      </c>
      <c r="G179" t="s">
        <v>282</v>
      </c>
    </row>
    <row r="180" spans="1:7" x14ac:dyDescent="0.35">
      <c r="A180" t="s">
        <v>26</v>
      </c>
      <c r="B180" t="s">
        <v>12</v>
      </c>
      <c r="C180">
        <v>0</v>
      </c>
      <c r="D180">
        <v>7.7052500000000004</v>
      </c>
      <c r="E180">
        <v>15</v>
      </c>
      <c r="F180">
        <v>4.2</v>
      </c>
      <c r="G180" t="s">
        <v>435</v>
      </c>
    </row>
    <row r="181" spans="1:7" x14ac:dyDescent="0.35">
      <c r="A181" t="s">
        <v>16</v>
      </c>
      <c r="B181" t="s">
        <v>15</v>
      </c>
      <c r="C181">
        <v>83</v>
      </c>
      <c r="D181">
        <v>7.72</v>
      </c>
      <c r="E181">
        <v>10</v>
      </c>
      <c r="F181">
        <v>2.5</v>
      </c>
      <c r="G181" t="s">
        <v>276</v>
      </c>
    </row>
    <row r="182" spans="1:7" x14ac:dyDescent="0.35">
      <c r="A182" t="s">
        <v>186</v>
      </c>
      <c r="B182" t="s">
        <v>39</v>
      </c>
      <c r="C182">
        <v>996</v>
      </c>
      <c r="D182">
        <v>8.0076800000000006</v>
      </c>
      <c r="E182">
        <v>110</v>
      </c>
      <c r="F182">
        <v>2.5</v>
      </c>
      <c r="G182" t="s">
        <v>262</v>
      </c>
    </row>
    <row r="183" spans="1:7" x14ac:dyDescent="0.35">
      <c r="A183" t="s">
        <v>100</v>
      </c>
      <c r="B183" t="s">
        <v>29</v>
      </c>
      <c r="C183">
        <v>0</v>
      </c>
      <c r="D183">
        <v>8.1678499999999996</v>
      </c>
      <c r="E183">
        <v>39</v>
      </c>
      <c r="F183">
        <v>2.5</v>
      </c>
      <c r="G183" t="s">
        <v>282</v>
      </c>
    </row>
    <row r="184" spans="1:7" x14ac:dyDescent="0.35">
      <c r="A184" t="s">
        <v>79</v>
      </c>
      <c r="B184" t="s">
        <v>39</v>
      </c>
      <c r="C184">
        <v>446</v>
      </c>
      <c r="D184">
        <v>8.2350700000000003</v>
      </c>
      <c r="E184">
        <v>34</v>
      </c>
      <c r="F184">
        <v>3</v>
      </c>
      <c r="G184" t="s">
        <v>268</v>
      </c>
    </row>
    <row r="185" spans="1:7" x14ac:dyDescent="0.35">
      <c r="A185" t="s">
        <v>120</v>
      </c>
      <c r="B185" t="s">
        <v>29</v>
      </c>
      <c r="C185">
        <v>0</v>
      </c>
      <c r="D185">
        <v>8.3026</v>
      </c>
      <c r="E185">
        <v>56</v>
      </c>
      <c r="F185">
        <v>2.5</v>
      </c>
      <c r="G185" t="s">
        <v>459</v>
      </c>
    </row>
    <row r="186" spans="1:7" x14ac:dyDescent="0.35">
      <c r="A186" t="s">
        <v>183</v>
      </c>
      <c r="B186" t="s">
        <v>130</v>
      </c>
      <c r="C186">
        <v>0</v>
      </c>
      <c r="D186">
        <v>8.4675799999999999</v>
      </c>
      <c r="E186">
        <v>100</v>
      </c>
      <c r="F186">
        <v>2.5</v>
      </c>
      <c r="G186" t="s">
        <v>263</v>
      </c>
    </row>
    <row r="187" spans="1:7" x14ac:dyDescent="0.35">
      <c r="A187" t="s">
        <v>460</v>
      </c>
      <c r="B187" t="s">
        <v>139</v>
      </c>
      <c r="C187">
        <v>0</v>
      </c>
      <c r="D187">
        <v>8.6895000000000007</v>
      </c>
      <c r="E187">
        <v>300</v>
      </c>
      <c r="F187">
        <v>2.7</v>
      </c>
      <c r="G187" t="s">
        <v>55</v>
      </c>
    </row>
    <row r="188" spans="1:7" x14ac:dyDescent="0.35">
      <c r="A188" t="s">
        <v>226</v>
      </c>
      <c r="B188" t="s">
        <v>139</v>
      </c>
      <c r="C188">
        <v>130</v>
      </c>
      <c r="D188">
        <v>8.7408900000000003</v>
      </c>
      <c r="E188">
        <v>400</v>
      </c>
      <c r="F188">
        <v>2.7</v>
      </c>
      <c r="G188" t="s">
        <v>264</v>
      </c>
    </row>
    <row r="189" spans="1:7" x14ac:dyDescent="0.35">
      <c r="A189" t="s">
        <v>461</v>
      </c>
      <c r="B189" t="s">
        <v>12</v>
      </c>
      <c r="C189">
        <v>0</v>
      </c>
      <c r="D189">
        <v>8.9199400000000004</v>
      </c>
      <c r="E189">
        <v>90</v>
      </c>
      <c r="F189">
        <v>4.2</v>
      </c>
      <c r="G189" t="s">
        <v>273</v>
      </c>
    </row>
    <row r="190" spans="1:7" x14ac:dyDescent="0.35">
      <c r="A190" t="s">
        <v>112</v>
      </c>
      <c r="B190" t="s">
        <v>29</v>
      </c>
      <c r="C190">
        <v>0</v>
      </c>
      <c r="D190">
        <v>9.1496999999999993</v>
      </c>
      <c r="E190">
        <v>56</v>
      </c>
      <c r="F190">
        <v>2.5</v>
      </c>
      <c r="G190" t="s">
        <v>459</v>
      </c>
    </row>
    <row r="191" spans="1:7" x14ac:dyDescent="0.35">
      <c r="A191" t="s">
        <v>462</v>
      </c>
      <c r="B191" t="s">
        <v>12</v>
      </c>
      <c r="C191">
        <v>0</v>
      </c>
      <c r="D191">
        <v>9.1812000000000005</v>
      </c>
      <c r="E191">
        <v>90</v>
      </c>
      <c r="F191">
        <v>2.8</v>
      </c>
      <c r="G191" t="s">
        <v>280</v>
      </c>
    </row>
    <row r="192" spans="1:7" x14ac:dyDescent="0.35">
      <c r="A192" t="s">
        <v>463</v>
      </c>
      <c r="B192" t="s">
        <v>12</v>
      </c>
      <c r="C192">
        <v>0</v>
      </c>
      <c r="D192">
        <v>9.1812000000000005</v>
      </c>
      <c r="E192">
        <v>90</v>
      </c>
      <c r="F192">
        <v>2.8</v>
      </c>
      <c r="G192" t="s">
        <v>328</v>
      </c>
    </row>
    <row r="193" spans="1:7" x14ac:dyDescent="0.35">
      <c r="A193" t="s">
        <v>206</v>
      </c>
      <c r="B193" t="s">
        <v>130</v>
      </c>
      <c r="C193">
        <v>0</v>
      </c>
      <c r="D193">
        <v>9.5009499999999996</v>
      </c>
      <c r="E193">
        <v>220</v>
      </c>
      <c r="F193">
        <v>2.2999999999999998</v>
      </c>
      <c r="G193" t="s">
        <v>265</v>
      </c>
    </row>
    <row r="194" spans="1:7" x14ac:dyDescent="0.35">
      <c r="A194" t="s">
        <v>124</v>
      </c>
      <c r="B194" t="s">
        <v>29</v>
      </c>
      <c r="C194">
        <v>0</v>
      </c>
      <c r="D194">
        <v>9.6580499999999994</v>
      </c>
      <c r="E194">
        <v>68</v>
      </c>
      <c r="F194">
        <v>2.5</v>
      </c>
      <c r="G194" t="s">
        <v>313</v>
      </c>
    </row>
    <row r="195" spans="1:7" x14ac:dyDescent="0.35">
      <c r="A195" t="s">
        <v>158</v>
      </c>
      <c r="B195" t="s">
        <v>29</v>
      </c>
      <c r="C195">
        <v>0</v>
      </c>
      <c r="D195">
        <v>9.7256800000000005</v>
      </c>
      <c r="E195">
        <v>82</v>
      </c>
      <c r="F195">
        <v>2.5</v>
      </c>
      <c r="G195" t="s">
        <v>313</v>
      </c>
    </row>
    <row r="196" spans="1:7" x14ac:dyDescent="0.35">
      <c r="A196" t="s">
        <v>222</v>
      </c>
      <c r="B196" t="s">
        <v>130</v>
      </c>
      <c r="C196">
        <v>92</v>
      </c>
      <c r="D196">
        <v>10.232699999999999</v>
      </c>
      <c r="E196">
        <v>350</v>
      </c>
      <c r="F196">
        <v>2.7</v>
      </c>
      <c r="G196" t="s">
        <v>266</v>
      </c>
    </row>
    <row r="197" spans="1:7" x14ac:dyDescent="0.35">
      <c r="A197" t="s">
        <v>221</v>
      </c>
      <c r="B197" t="s">
        <v>125</v>
      </c>
      <c r="C197">
        <v>17753</v>
      </c>
      <c r="D197">
        <v>10.310600000000001</v>
      </c>
      <c r="E197">
        <v>350</v>
      </c>
      <c r="F197">
        <v>2.7</v>
      </c>
      <c r="G197" t="s">
        <v>258</v>
      </c>
    </row>
    <row r="198" spans="1:7" x14ac:dyDescent="0.35">
      <c r="A198" t="s">
        <v>175</v>
      </c>
      <c r="B198" t="s">
        <v>29</v>
      </c>
      <c r="C198">
        <v>0</v>
      </c>
      <c r="D198">
        <v>10.366300000000001</v>
      </c>
      <c r="E198">
        <v>100</v>
      </c>
      <c r="F198">
        <v>2.5</v>
      </c>
      <c r="G198" t="s">
        <v>267</v>
      </c>
    </row>
    <row r="199" spans="1:7" x14ac:dyDescent="0.35">
      <c r="A199" t="s">
        <v>56</v>
      </c>
      <c r="B199" t="s">
        <v>39</v>
      </c>
      <c r="C199">
        <v>0</v>
      </c>
      <c r="D199">
        <v>10.4969</v>
      </c>
      <c r="E199">
        <v>35</v>
      </c>
      <c r="F199">
        <v>2.5</v>
      </c>
      <c r="G199" t="s">
        <v>55</v>
      </c>
    </row>
    <row r="200" spans="1:7" x14ac:dyDescent="0.35">
      <c r="A200" t="s">
        <v>144</v>
      </c>
      <c r="B200" t="s">
        <v>29</v>
      </c>
      <c r="C200">
        <v>0</v>
      </c>
      <c r="D200">
        <v>10.6746</v>
      </c>
      <c r="E200">
        <v>82</v>
      </c>
      <c r="F200">
        <v>2.5</v>
      </c>
      <c r="G200" t="s">
        <v>313</v>
      </c>
    </row>
    <row r="201" spans="1:7" x14ac:dyDescent="0.35">
      <c r="A201" t="s">
        <v>190</v>
      </c>
      <c r="B201" t="s">
        <v>130</v>
      </c>
      <c r="C201">
        <v>0</v>
      </c>
      <c r="D201">
        <v>10.858219999999999</v>
      </c>
      <c r="E201">
        <v>150</v>
      </c>
      <c r="F201">
        <v>2.7</v>
      </c>
      <c r="G201" t="s">
        <v>268</v>
      </c>
    </row>
    <row r="202" spans="1:7" x14ac:dyDescent="0.35">
      <c r="A202" t="s">
        <v>189</v>
      </c>
      <c r="B202" t="s">
        <v>125</v>
      </c>
      <c r="C202">
        <v>13424</v>
      </c>
      <c r="D202">
        <v>11.04706</v>
      </c>
      <c r="E202">
        <v>150</v>
      </c>
      <c r="F202">
        <v>2.7</v>
      </c>
      <c r="G202" t="s">
        <v>269</v>
      </c>
    </row>
    <row r="203" spans="1:7" x14ac:dyDescent="0.35">
      <c r="A203" t="s">
        <v>218</v>
      </c>
      <c r="B203" t="s">
        <v>125</v>
      </c>
      <c r="C203">
        <v>692</v>
      </c>
      <c r="D203">
        <v>11.04706</v>
      </c>
      <c r="E203">
        <v>310</v>
      </c>
      <c r="F203">
        <v>2.7</v>
      </c>
      <c r="G203" t="s">
        <v>270</v>
      </c>
    </row>
    <row r="204" spans="1:7" x14ac:dyDescent="0.35">
      <c r="A204" t="s">
        <v>168</v>
      </c>
      <c r="B204" t="s">
        <v>130</v>
      </c>
      <c r="C204">
        <v>33</v>
      </c>
      <c r="D204">
        <v>11.2005</v>
      </c>
      <c r="E204">
        <v>100</v>
      </c>
      <c r="F204">
        <v>2.7</v>
      </c>
      <c r="G204" t="s">
        <v>271</v>
      </c>
    </row>
    <row r="205" spans="1:7" x14ac:dyDescent="0.35">
      <c r="A205" t="s">
        <v>107</v>
      </c>
      <c r="B205" t="s">
        <v>39</v>
      </c>
      <c r="C205">
        <v>286</v>
      </c>
      <c r="D205">
        <v>11.481400000000001</v>
      </c>
      <c r="E205">
        <v>60</v>
      </c>
      <c r="F205">
        <v>3</v>
      </c>
      <c r="G205" t="s">
        <v>281</v>
      </c>
    </row>
    <row r="206" spans="1:7" x14ac:dyDescent="0.35">
      <c r="A206" t="s">
        <v>272</v>
      </c>
      <c r="B206" t="s">
        <v>125</v>
      </c>
      <c r="C206">
        <v>0</v>
      </c>
      <c r="D206">
        <v>11.62848</v>
      </c>
      <c r="E206">
        <v>350</v>
      </c>
      <c r="F206">
        <v>2.7</v>
      </c>
      <c r="G206" t="s">
        <v>258</v>
      </c>
    </row>
    <row r="207" spans="1:7" x14ac:dyDescent="0.35">
      <c r="A207" t="s">
        <v>25</v>
      </c>
      <c r="B207" t="s">
        <v>23</v>
      </c>
      <c r="C207">
        <v>6</v>
      </c>
      <c r="D207">
        <v>11.78058</v>
      </c>
      <c r="E207">
        <v>22</v>
      </c>
      <c r="F207">
        <v>2.5</v>
      </c>
      <c r="G207" t="s">
        <v>291</v>
      </c>
    </row>
    <row r="208" spans="1:7" x14ac:dyDescent="0.35">
      <c r="A208" t="s">
        <v>142</v>
      </c>
      <c r="B208" t="s">
        <v>12</v>
      </c>
      <c r="C208">
        <v>0</v>
      </c>
      <c r="D208">
        <v>11.805999999999999</v>
      </c>
      <c r="E208">
        <v>90</v>
      </c>
      <c r="F208">
        <v>4.2</v>
      </c>
      <c r="G208" t="s">
        <v>318</v>
      </c>
    </row>
    <row r="209" spans="1:7" x14ac:dyDescent="0.35">
      <c r="A209" t="s">
        <v>187</v>
      </c>
      <c r="B209" t="s">
        <v>29</v>
      </c>
      <c r="C209">
        <v>207</v>
      </c>
      <c r="D209">
        <v>11.939959999999999</v>
      </c>
      <c r="E209">
        <v>150</v>
      </c>
      <c r="F209">
        <v>2.5</v>
      </c>
      <c r="G209" t="s">
        <v>273</v>
      </c>
    </row>
    <row r="210" spans="1:7" x14ac:dyDescent="0.35">
      <c r="A210" t="s">
        <v>274</v>
      </c>
      <c r="B210" t="s">
        <v>130</v>
      </c>
      <c r="C210">
        <v>0</v>
      </c>
      <c r="D210">
        <v>11.97992</v>
      </c>
      <c r="E210">
        <v>400</v>
      </c>
      <c r="F210">
        <v>2.7</v>
      </c>
      <c r="G210" t="s">
        <v>55</v>
      </c>
    </row>
    <row r="211" spans="1:7" x14ac:dyDescent="0.35">
      <c r="A211" t="s">
        <v>275</v>
      </c>
      <c r="B211" t="s">
        <v>130</v>
      </c>
      <c r="C211">
        <v>0</v>
      </c>
      <c r="D211">
        <v>12.3992</v>
      </c>
      <c r="E211">
        <v>400</v>
      </c>
      <c r="F211">
        <v>2.2999999999999998</v>
      </c>
      <c r="G211" t="s">
        <v>276</v>
      </c>
    </row>
    <row r="212" spans="1:7" x14ac:dyDescent="0.35">
      <c r="A212" t="s">
        <v>184</v>
      </c>
      <c r="B212" t="s">
        <v>130</v>
      </c>
      <c r="C212">
        <v>0</v>
      </c>
      <c r="D212">
        <v>12.70135</v>
      </c>
      <c r="E212">
        <v>150</v>
      </c>
      <c r="F212">
        <v>2.5</v>
      </c>
      <c r="G212" t="s">
        <v>277</v>
      </c>
    </row>
    <row r="213" spans="1:7" x14ac:dyDescent="0.35">
      <c r="A213" t="s">
        <v>166</v>
      </c>
      <c r="B213" t="s">
        <v>29</v>
      </c>
      <c r="C213">
        <v>0</v>
      </c>
      <c r="D213">
        <v>12.708</v>
      </c>
      <c r="E213">
        <v>120</v>
      </c>
      <c r="F213">
        <v>2.5</v>
      </c>
      <c r="G213" t="s">
        <v>267</v>
      </c>
    </row>
    <row r="214" spans="1:7" x14ac:dyDescent="0.35">
      <c r="A214" t="s">
        <v>162</v>
      </c>
      <c r="B214" t="s">
        <v>29</v>
      </c>
      <c r="C214">
        <v>0</v>
      </c>
      <c r="D214">
        <v>12.9621</v>
      </c>
      <c r="E214">
        <v>120</v>
      </c>
      <c r="F214">
        <v>2.5</v>
      </c>
      <c r="G214" t="s">
        <v>267</v>
      </c>
    </row>
    <row r="215" spans="1:7" x14ac:dyDescent="0.35">
      <c r="A215" t="s">
        <v>212</v>
      </c>
      <c r="B215" t="s">
        <v>130</v>
      </c>
      <c r="C215">
        <v>143</v>
      </c>
      <c r="D215">
        <v>13.266640000000001</v>
      </c>
      <c r="E215">
        <v>400</v>
      </c>
      <c r="F215">
        <v>2.7</v>
      </c>
      <c r="G215" t="s">
        <v>278</v>
      </c>
    </row>
    <row r="216" spans="1:7" x14ac:dyDescent="0.35">
      <c r="A216" t="s">
        <v>27</v>
      </c>
      <c r="B216" t="s">
        <v>15</v>
      </c>
      <c r="C216">
        <v>0</v>
      </c>
      <c r="D216">
        <v>13.5107</v>
      </c>
      <c r="E216">
        <v>30</v>
      </c>
      <c r="F216">
        <v>2.5</v>
      </c>
      <c r="G216" t="s">
        <v>335</v>
      </c>
    </row>
    <row r="217" spans="1:7" x14ac:dyDescent="0.35">
      <c r="A217" t="s">
        <v>61</v>
      </c>
      <c r="B217" t="s">
        <v>15</v>
      </c>
      <c r="C217">
        <v>143</v>
      </c>
      <c r="D217">
        <v>14.329000000000001</v>
      </c>
      <c r="E217">
        <v>50</v>
      </c>
      <c r="F217">
        <v>2.5</v>
      </c>
      <c r="G217" t="s">
        <v>282</v>
      </c>
    </row>
    <row r="218" spans="1:7" x14ac:dyDescent="0.35">
      <c r="A218" t="s">
        <v>194</v>
      </c>
      <c r="B218" t="s">
        <v>39</v>
      </c>
      <c r="C218">
        <v>61</v>
      </c>
      <c r="D218">
        <v>14.52408</v>
      </c>
      <c r="E218">
        <v>275</v>
      </c>
      <c r="F218">
        <v>3</v>
      </c>
      <c r="G218" t="s">
        <v>249</v>
      </c>
    </row>
    <row r="219" spans="1:7" x14ac:dyDescent="0.35">
      <c r="A219" t="s">
        <v>207</v>
      </c>
      <c r="B219" t="s">
        <v>39</v>
      </c>
      <c r="C219">
        <v>207</v>
      </c>
      <c r="D219">
        <v>14.76634</v>
      </c>
      <c r="E219">
        <v>400</v>
      </c>
      <c r="F219">
        <v>2.5</v>
      </c>
      <c r="G219" t="s">
        <v>249</v>
      </c>
    </row>
    <row r="220" spans="1:7" x14ac:dyDescent="0.35">
      <c r="A220" t="s">
        <v>203</v>
      </c>
      <c r="B220" t="s">
        <v>39</v>
      </c>
      <c r="C220">
        <v>27</v>
      </c>
      <c r="D220">
        <v>16.439080000000001</v>
      </c>
      <c r="E220">
        <v>370</v>
      </c>
      <c r="F220">
        <v>3</v>
      </c>
      <c r="G220" t="s">
        <v>258</v>
      </c>
    </row>
    <row r="221" spans="1:7" x14ac:dyDescent="0.35">
      <c r="A221" t="s">
        <v>114</v>
      </c>
      <c r="B221" t="s">
        <v>39</v>
      </c>
      <c r="C221">
        <v>290</v>
      </c>
      <c r="D221">
        <v>17.011279999999999</v>
      </c>
      <c r="E221">
        <v>100</v>
      </c>
      <c r="F221">
        <v>3</v>
      </c>
      <c r="G221" t="s">
        <v>279</v>
      </c>
    </row>
    <row r="222" spans="1:7" x14ac:dyDescent="0.35">
      <c r="A222" t="s">
        <v>202</v>
      </c>
      <c r="B222" t="s">
        <v>130</v>
      </c>
      <c r="C222">
        <v>34</v>
      </c>
      <c r="D222">
        <v>17.24662</v>
      </c>
      <c r="E222">
        <v>350</v>
      </c>
      <c r="F222">
        <v>2.7</v>
      </c>
      <c r="G222" t="s">
        <v>278</v>
      </c>
    </row>
    <row r="223" spans="1:7" x14ac:dyDescent="0.35">
      <c r="A223" t="s">
        <v>176</v>
      </c>
      <c r="B223" t="s">
        <v>130</v>
      </c>
      <c r="C223">
        <v>0</v>
      </c>
      <c r="D223">
        <v>18.5928</v>
      </c>
      <c r="E223">
        <v>200</v>
      </c>
      <c r="F223">
        <v>2.5</v>
      </c>
      <c r="G223" t="s">
        <v>257</v>
      </c>
    </row>
    <row r="224" spans="1:7" x14ac:dyDescent="0.35">
      <c r="A224" t="s">
        <v>34</v>
      </c>
      <c r="B224" t="s">
        <v>23</v>
      </c>
      <c r="C224">
        <v>0</v>
      </c>
      <c r="D224">
        <v>18.98415</v>
      </c>
      <c r="E224">
        <v>50</v>
      </c>
      <c r="F224">
        <v>2.5</v>
      </c>
      <c r="G224" t="s">
        <v>291</v>
      </c>
    </row>
    <row r="225" spans="1:7" x14ac:dyDescent="0.35">
      <c r="A225" t="s">
        <v>68</v>
      </c>
      <c r="B225" t="s">
        <v>39</v>
      </c>
      <c r="C225">
        <v>0</v>
      </c>
      <c r="D225">
        <v>19.218399999999999</v>
      </c>
      <c r="E225">
        <v>80</v>
      </c>
      <c r="F225">
        <v>2.5</v>
      </c>
      <c r="G225" t="s">
        <v>55</v>
      </c>
    </row>
    <row r="226" spans="1:7" x14ac:dyDescent="0.35">
      <c r="A226" t="s">
        <v>171</v>
      </c>
      <c r="B226" t="s">
        <v>29</v>
      </c>
      <c r="C226">
        <v>0</v>
      </c>
      <c r="D226">
        <v>19.363099999999999</v>
      </c>
      <c r="E226">
        <v>200</v>
      </c>
      <c r="F226">
        <v>2.5</v>
      </c>
      <c r="G226" t="s">
        <v>280</v>
      </c>
    </row>
    <row r="227" spans="1:7" x14ac:dyDescent="0.35">
      <c r="A227" t="s">
        <v>169</v>
      </c>
      <c r="B227" t="s">
        <v>130</v>
      </c>
      <c r="C227">
        <v>22</v>
      </c>
      <c r="D227">
        <v>19.97</v>
      </c>
      <c r="E227">
        <v>200</v>
      </c>
      <c r="F227">
        <v>2.7</v>
      </c>
      <c r="G227" t="s">
        <v>248</v>
      </c>
    </row>
    <row r="228" spans="1:7" x14ac:dyDescent="0.35">
      <c r="A228" t="s">
        <v>32</v>
      </c>
      <c r="B228" t="s">
        <v>15</v>
      </c>
      <c r="C228">
        <v>10</v>
      </c>
      <c r="D228">
        <v>20.684999999999999</v>
      </c>
      <c r="E228">
        <v>50</v>
      </c>
      <c r="F228">
        <v>2.5</v>
      </c>
      <c r="G228" t="s">
        <v>280</v>
      </c>
    </row>
    <row r="229" spans="1:7" x14ac:dyDescent="0.35">
      <c r="A229" t="s">
        <v>209</v>
      </c>
      <c r="B229" t="s">
        <v>130</v>
      </c>
      <c r="C229">
        <v>0</v>
      </c>
      <c r="D229">
        <v>20.690629999999999</v>
      </c>
      <c r="E229">
        <v>800</v>
      </c>
      <c r="F229">
        <v>2.2999999999999998</v>
      </c>
      <c r="G229" t="s">
        <v>240</v>
      </c>
    </row>
    <row r="230" spans="1:7" x14ac:dyDescent="0.35">
      <c r="A230" t="s">
        <v>182</v>
      </c>
      <c r="B230" t="s">
        <v>130</v>
      </c>
      <c r="C230">
        <v>10</v>
      </c>
      <c r="D230">
        <v>20.7164</v>
      </c>
      <c r="E230">
        <v>250</v>
      </c>
      <c r="F230">
        <v>2.7</v>
      </c>
      <c r="G230" t="s">
        <v>281</v>
      </c>
    </row>
    <row r="231" spans="1:7" x14ac:dyDescent="0.35">
      <c r="A231" t="s">
        <v>179</v>
      </c>
      <c r="B231" t="s">
        <v>130</v>
      </c>
      <c r="C231">
        <v>0</v>
      </c>
      <c r="D231">
        <v>21.803429999999999</v>
      </c>
      <c r="E231">
        <v>250</v>
      </c>
      <c r="F231">
        <v>2.5</v>
      </c>
      <c r="G231" t="s">
        <v>271</v>
      </c>
    </row>
    <row r="232" spans="1:7" x14ac:dyDescent="0.35">
      <c r="A232" t="s">
        <v>96</v>
      </c>
      <c r="B232" t="s">
        <v>95</v>
      </c>
      <c r="C232">
        <v>99</v>
      </c>
      <c r="D232">
        <v>21.874400000000001</v>
      </c>
      <c r="E232">
        <v>100</v>
      </c>
      <c r="F232">
        <v>2.7</v>
      </c>
      <c r="G232" t="s">
        <v>280</v>
      </c>
    </row>
    <row r="233" spans="1:7" x14ac:dyDescent="0.35">
      <c r="A233" t="s">
        <v>464</v>
      </c>
      <c r="B233" t="s">
        <v>130</v>
      </c>
      <c r="C233">
        <v>0</v>
      </c>
      <c r="D233">
        <v>23.80547</v>
      </c>
      <c r="E233">
        <v>600</v>
      </c>
      <c r="F233">
        <v>2.2999999999999998</v>
      </c>
      <c r="G233" t="s">
        <v>55</v>
      </c>
    </row>
    <row r="234" spans="1:7" x14ac:dyDescent="0.35">
      <c r="A234" t="s">
        <v>185</v>
      </c>
      <c r="B234" t="s">
        <v>130</v>
      </c>
      <c r="C234">
        <v>0</v>
      </c>
      <c r="D234">
        <v>24.492239999999999</v>
      </c>
      <c r="E234">
        <v>400</v>
      </c>
      <c r="F234">
        <v>2.5</v>
      </c>
      <c r="G234" t="s">
        <v>240</v>
      </c>
    </row>
    <row r="235" spans="1:7" x14ac:dyDescent="0.35">
      <c r="A235" t="s">
        <v>135</v>
      </c>
      <c r="B235" t="s">
        <v>15</v>
      </c>
      <c r="C235">
        <v>410</v>
      </c>
      <c r="D235">
        <v>24.574300000000001</v>
      </c>
      <c r="E235">
        <v>200</v>
      </c>
      <c r="F235">
        <v>2.5</v>
      </c>
      <c r="G235" t="s">
        <v>282</v>
      </c>
    </row>
    <row r="236" spans="1:7" x14ac:dyDescent="0.35">
      <c r="A236" t="s">
        <v>67</v>
      </c>
      <c r="B236" t="s">
        <v>15</v>
      </c>
      <c r="C236">
        <v>0</v>
      </c>
      <c r="D236">
        <v>25.928799999999999</v>
      </c>
      <c r="E236">
        <v>100</v>
      </c>
      <c r="F236">
        <v>2.5</v>
      </c>
      <c r="G236" t="s">
        <v>282</v>
      </c>
    </row>
    <row r="237" spans="1:7" x14ac:dyDescent="0.35">
      <c r="A237" t="s">
        <v>200</v>
      </c>
      <c r="B237" t="s">
        <v>130</v>
      </c>
      <c r="C237">
        <v>0</v>
      </c>
      <c r="D237">
        <v>27.502739999999999</v>
      </c>
      <c r="E237">
        <v>500</v>
      </c>
      <c r="F237">
        <v>2.7</v>
      </c>
      <c r="G237" t="s">
        <v>246</v>
      </c>
    </row>
    <row r="238" spans="1:7" x14ac:dyDescent="0.35">
      <c r="A238" t="s">
        <v>197</v>
      </c>
      <c r="B238" t="s">
        <v>1</v>
      </c>
      <c r="C238">
        <v>60</v>
      </c>
      <c r="D238">
        <v>28.2471</v>
      </c>
      <c r="E238">
        <v>650</v>
      </c>
      <c r="F238">
        <v>2.7</v>
      </c>
      <c r="G238" t="s">
        <v>283</v>
      </c>
    </row>
    <row r="239" spans="1:7" x14ac:dyDescent="0.35">
      <c r="A239" t="s">
        <v>195</v>
      </c>
      <c r="B239" t="s">
        <v>125</v>
      </c>
      <c r="C239">
        <v>320</v>
      </c>
      <c r="D239">
        <v>28.9328</v>
      </c>
      <c r="E239">
        <v>650</v>
      </c>
      <c r="F239">
        <v>2.7</v>
      </c>
      <c r="G239" t="s">
        <v>284</v>
      </c>
    </row>
    <row r="240" spans="1:7" x14ac:dyDescent="0.35">
      <c r="A240" t="s">
        <v>223</v>
      </c>
      <c r="B240" t="s">
        <v>1</v>
      </c>
      <c r="C240">
        <v>60</v>
      </c>
      <c r="D240">
        <v>29.955300000000001</v>
      </c>
      <c r="E240">
        <v>1200</v>
      </c>
      <c r="F240">
        <v>2.7</v>
      </c>
      <c r="G240" t="s">
        <v>285</v>
      </c>
    </row>
    <row r="241" spans="1:7" x14ac:dyDescent="0.35">
      <c r="A241" t="s">
        <v>54</v>
      </c>
      <c r="B241" t="s">
        <v>15</v>
      </c>
      <c r="C241">
        <v>643</v>
      </c>
      <c r="D241">
        <v>30.5044</v>
      </c>
      <c r="E241">
        <v>100</v>
      </c>
      <c r="F241">
        <v>2.5</v>
      </c>
      <c r="G241" t="s">
        <v>282</v>
      </c>
    </row>
    <row r="242" spans="1:7" x14ac:dyDescent="0.35">
      <c r="A242" t="s">
        <v>191</v>
      </c>
      <c r="B242" t="s">
        <v>39</v>
      </c>
      <c r="C242">
        <v>25</v>
      </c>
      <c r="D242">
        <v>31.1145</v>
      </c>
      <c r="E242">
        <v>555</v>
      </c>
      <c r="F242">
        <v>3</v>
      </c>
      <c r="G242" t="s">
        <v>286</v>
      </c>
    </row>
    <row r="243" spans="1:7" x14ac:dyDescent="0.35">
      <c r="A243" t="s">
        <v>174</v>
      </c>
      <c r="B243" t="s">
        <v>130</v>
      </c>
      <c r="C243">
        <v>0</v>
      </c>
      <c r="D243">
        <v>32.041789999999999</v>
      </c>
      <c r="E243">
        <v>350</v>
      </c>
      <c r="F243">
        <v>2.5</v>
      </c>
      <c r="G243" t="s">
        <v>247</v>
      </c>
    </row>
    <row r="244" spans="1:7" x14ac:dyDescent="0.35">
      <c r="A244" t="s">
        <v>46</v>
      </c>
      <c r="B244" t="s">
        <v>15</v>
      </c>
      <c r="C244">
        <v>0</v>
      </c>
      <c r="D244">
        <v>32.041800000000002</v>
      </c>
      <c r="E244">
        <v>100</v>
      </c>
      <c r="F244">
        <v>2.5</v>
      </c>
      <c r="G244" t="s">
        <v>242</v>
      </c>
    </row>
    <row r="245" spans="1:7" x14ac:dyDescent="0.35">
      <c r="A245" t="s">
        <v>111</v>
      </c>
      <c r="B245" t="s">
        <v>95</v>
      </c>
      <c r="C245">
        <v>99</v>
      </c>
      <c r="D245">
        <v>32.334600000000002</v>
      </c>
      <c r="E245">
        <v>200</v>
      </c>
      <c r="F245">
        <v>2.7</v>
      </c>
      <c r="G245" t="s">
        <v>280</v>
      </c>
    </row>
    <row r="246" spans="1:7" x14ac:dyDescent="0.35">
      <c r="A246" t="s">
        <v>287</v>
      </c>
      <c r="B246" t="s">
        <v>1</v>
      </c>
      <c r="C246">
        <v>60</v>
      </c>
      <c r="D246">
        <v>33.3108</v>
      </c>
      <c r="E246">
        <v>1500</v>
      </c>
      <c r="F246">
        <v>2.7</v>
      </c>
      <c r="G246" t="s">
        <v>288</v>
      </c>
    </row>
    <row r="247" spans="1:7" x14ac:dyDescent="0.35">
      <c r="A247" t="s">
        <v>188</v>
      </c>
      <c r="B247" t="s">
        <v>39</v>
      </c>
      <c r="C247">
        <v>0</v>
      </c>
      <c r="D247">
        <v>34.7575</v>
      </c>
      <c r="E247">
        <v>600</v>
      </c>
      <c r="F247">
        <v>2.5</v>
      </c>
      <c r="G247" t="s">
        <v>289</v>
      </c>
    </row>
    <row r="248" spans="1:7" x14ac:dyDescent="0.35">
      <c r="A248" t="s">
        <v>216</v>
      </c>
      <c r="B248" t="s">
        <v>125</v>
      </c>
      <c r="C248">
        <v>46</v>
      </c>
      <c r="D248">
        <v>35.023899999999998</v>
      </c>
      <c r="E248">
        <v>1200</v>
      </c>
      <c r="F248">
        <v>2.7</v>
      </c>
      <c r="G248" t="s">
        <v>290</v>
      </c>
    </row>
    <row r="249" spans="1:7" x14ac:dyDescent="0.35">
      <c r="A249" t="s">
        <v>37</v>
      </c>
      <c r="B249" t="s">
        <v>23</v>
      </c>
      <c r="C249">
        <v>0</v>
      </c>
      <c r="D249">
        <v>35.739899999999999</v>
      </c>
      <c r="E249">
        <v>100</v>
      </c>
      <c r="F249">
        <v>2.5</v>
      </c>
      <c r="G249" t="s">
        <v>291</v>
      </c>
    </row>
    <row r="250" spans="1:7" x14ac:dyDescent="0.35">
      <c r="A250" t="s">
        <v>292</v>
      </c>
      <c r="B250" t="s">
        <v>1</v>
      </c>
      <c r="C250">
        <v>60</v>
      </c>
      <c r="D250">
        <v>36.6053</v>
      </c>
      <c r="E250">
        <v>2000</v>
      </c>
      <c r="F250">
        <v>2.7</v>
      </c>
      <c r="G250" t="s">
        <v>293</v>
      </c>
    </row>
    <row r="251" spans="1:7" x14ac:dyDescent="0.35">
      <c r="A251" t="s">
        <v>154</v>
      </c>
      <c r="B251" t="s">
        <v>153</v>
      </c>
      <c r="C251">
        <v>0</v>
      </c>
      <c r="D251">
        <v>37.714579999999998</v>
      </c>
      <c r="E251">
        <v>350</v>
      </c>
      <c r="F251">
        <v>2.5</v>
      </c>
      <c r="G251" t="s">
        <v>246</v>
      </c>
    </row>
    <row r="252" spans="1:7" x14ac:dyDescent="0.35">
      <c r="A252" t="s">
        <v>294</v>
      </c>
      <c r="B252" t="s">
        <v>139</v>
      </c>
      <c r="C252">
        <v>17</v>
      </c>
      <c r="D252">
        <v>39.0456</v>
      </c>
      <c r="E252">
        <v>3000</v>
      </c>
      <c r="F252">
        <v>2.7</v>
      </c>
      <c r="G252" t="s">
        <v>295</v>
      </c>
    </row>
    <row r="253" spans="1:7" x14ac:dyDescent="0.35">
      <c r="A253" t="s">
        <v>465</v>
      </c>
      <c r="B253" t="s">
        <v>39</v>
      </c>
      <c r="C253">
        <v>0</v>
      </c>
      <c r="D253">
        <v>39.392000000000003</v>
      </c>
      <c r="E253">
        <v>600</v>
      </c>
      <c r="F253">
        <v>2.7</v>
      </c>
      <c r="G253" t="s">
        <v>286</v>
      </c>
    </row>
    <row r="254" spans="1:7" x14ac:dyDescent="0.35">
      <c r="A254" t="s">
        <v>213</v>
      </c>
      <c r="B254" t="s">
        <v>125</v>
      </c>
      <c r="C254">
        <v>3</v>
      </c>
      <c r="D254">
        <v>39.592199999999998</v>
      </c>
      <c r="E254">
        <v>1500</v>
      </c>
      <c r="F254">
        <v>2.7</v>
      </c>
      <c r="G254" t="s">
        <v>296</v>
      </c>
    </row>
    <row r="255" spans="1:7" x14ac:dyDescent="0.35">
      <c r="A255" t="s">
        <v>211</v>
      </c>
      <c r="B255" t="s">
        <v>125</v>
      </c>
      <c r="C255">
        <v>0</v>
      </c>
      <c r="D255">
        <v>40.755000000000003</v>
      </c>
      <c r="E255">
        <v>1200</v>
      </c>
      <c r="F255">
        <v>2.7</v>
      </c>
      <c r="G255" t="s">
        <v>290</v>
      </c>
    </row>
    <row r="256" spans="1:7" x14ac:dyDescent="0.35">
      <c r="A256" t="s">
        <v>210</v>
      </c>
      <c r="B256" t="s">
        <v>1</v>
      </c>
      <c r="C256">
        <v>200</v>
      </c>
      <c r="D256">
        <v>41.184199999999997</v>
      </c>
      <c r="E256">
        <v>3000</v>
      </c>
      <c r="F256">
        <v>2.7</v>
      </c>
      <c r="G256" t="s">
        <v>297</v>
      </c>
    </row>
    <row r="257" spans="1:7" x14ac:dyDescent="0.35">
      <c r="A257" t="s">
        <v>208</v>
      </c>
      <c r="B257" t="s">
        <v>125</v>
      </c>
      <c r="C257">
        <v>16</v>
      </c>
      <c r="D257">
        <v>41.751800000000003</v>
      </c>
      <c r="E257">
        <v>2000</v>
      </c>
      <c r="F257">
        <v>2.7</v>
      </c>
      <c r="G257" t="s">
        <v>283</v>
      </c>
    </row>
    <row r="258" spans="1:7" x14ac:dyDescent="0.35">
      <c r="A258" t="s">
        <v>205</v>
      </c>
      <c r="B258" t="s">
        <v>125</v>
      </c>
      <c r="C258">
        <v>561</v>
      </c>
      <c r="D258">
        <v>47.5107</v>
      </c>
      <c r="E258">
        <v>3000</v>
      </c>
      <c r="F258">
        <v>2.7</v>
      </c>
      <c r="G258" t="s">
        <v>298</v>
      </c>
    </row>
    <row r="259" spans="1:7" x14ac:dyDescent="0.35">
      <c r="A259" t="s">
        <v>204</v>
      </c>
      <c r="B259" t="s">
        <v>125</v>
      </c>
      <c r="C259">
        <v>0</v>
      </c>
      <c r="D259">
        <v>48.175330000000002</v>
      </c>
      <c r="E259">
        <v>2000</v>
      </c>
      <c r="F259">
        <v>2.7</v>
      </c>
      <c r="G259" t="s">
        <v>283</v>
      </c>
    </row>
    <row r="260" spans="1:7" x14ac:dyDescent="0.35">
      <c r="A260" t="s">
        <v>118</v>
      </c>
      <c r="B260" t="s">
        <v>15</v>
      </c>
      <c r="C260">
        <v>34</v>
      </c>
      <c r="D260">
        <v>49.356999999999999</v>
      </c>
      <c r="E260">
        <v>300</v>
      </c>
      <c r="F260">
        <v>2.5</v>
      </c>
      <c r="G260" t="s">
        <v>282</v>
      </c>
    </row>
    <row r="261" spans="1:7" x14ac:dyDescent="0.35">
      <c r="A261" t="s">
        <v>157</v>
      </c>
      <c r="B261" t="s">
        <v>29</v>
      </c>
      <c r="C261">
        <v>0</v>
      </c>
      <c r="D261">
        <v>53.735799999999998</v>
      </c>
      <c r="E261">
        <v>470</v>
      </c>
      <c r="F261">
        <v>2.5</v>
      </c>
      <c r="G261" t="s">
        <v>247</v>
      </c>
    </row>
    <row r="262" spans="1:7" x14ac:dyDescent="0.35">
      <c r="A262" t="s">
        <v>156</v>
      </c>
      <c r="B262" t="s">
        <v>29</v>
      </c>
      <c r="C262">
        <v>0</v>
      </c>
      <c r="D262">
        <v>53.735799999999998</v>
      </c>
      <c r="E262">
        <v>470</v>
      </c>
      <c r="F262">
        <v>2.5</v>
      </c>
      <c r="G262" t="s">
        <v>247</v>
      </c>
    </row>
    <row r="263" spans="1:7" x14ac:dyDescent="0.35">
      <c r="A263" t="s">
        <v>201</v>
      </c>
      <c r="B263" t="s">
        <v>39</v>
      </c>
      <c r="C263">
        <v>3</v>
      </c>
      <c r="D263">
        <v>54.651400000000002</v>
      </c>
      <c r="E263">
        <v>3000</v>
      </c>
      <c r="F263">
        <v>2.7</v>
      </c>
      <c r="G263" t="s">
        <v>299</v>
      </c>
    </row>
    <row r="264" spans="1:7" x14ac:dyDescent="0.35">
      <c r="A264" t="s">
        <v>53</v>
      </c>
      <c r="B264" t="s">
        <v>23</v>
      </c>
      <c r="C264">
        <v>0</v>
      </c>
      <c r="D264">
        <v>55.755299999999998</v>
      </c>
      <c r="E264">
        <v>190</v>
      </c>
      <c r="F264">
        <v>2.5</v>
      </c>
      <c r="G264" t="s">
        <v>291</v>
      </c>
    </row>
    <row r="265" spans="1:7" x14ac:dyDescent="0.35">
      <c r="A265" t="s">
        <v>196</v>
      </c>
      <c r="B265" t="s">
        <v>39</v>
      </c>
      <c r="C265">
        <v>0</v>
      </c>
      <c r="D265">
        <v>57.237499999999997</v>
      </c>
      <c r="E265">
        <v>3000</v>
      </c>
      <c r="F265">
        <v>2.7</v>
      </c>
      <c r="G265" t="s">
        <v>299</v>
      </c>
    </row>
    <row r="266" spans="1:7" x14ac:dyDescent="0.35">
      <c r="A266" t="s">
        <v>131</v>
      </c>
      <c r="B266" t="s">
        <v>130</v>
      </c>
      <c r="C266">
        <v>0</v>
      </c>
      <c r="D266">
        <v>65.057500000000005</v>
      </c>
      <c r="E266">
        <v>650</v>
      </c>
      <c r="F266">
        <v>2.7</v>
      </c>
      <c r="G266" t="s">
        <v>300</v>
      </c>
    </row>
    <row r="267" spans="1:7" x14ac:dyDescent="0.35">
      <c r="A267" t="s">
        <v>119</v>
      </c>
      <c r="B267" t="s">
        <v>29</v>
      </c>
      <c r="C267">
        <v>0</v>
      </c>
      <c r="D267">
        <v>74.03</v>
      </c>
      <c r="E267">
        <v>600</v>
      </c>
      <c r="F267">
        <v>2.5</v>
      </c>
      <c r="G267" t="s">
        <v>268</v>
      </c>
    </row>
    <row r="268" spans="1:7" x14ac:dyDescent="0.35">
      <c r="A268" t="s">
        <v>109</v>
      </c>
      <c r="B268" t="s">
        <v>29</v>
      </c>
      <c r="C268">
        <v>0</v>
      </c>
      <c r="D268">
        <v>84.917000000000002</v>
      </c>
      <c r="E268">
        <v>800</v>
      </c>
      <c r="F268">
        <v>2.5</v>
      </c>
      <c r="G268" t="s">
        <v>281</v>
      </c>
    </row>
    <row r="269" spans="1:7" x14ac:dyDescent="0.35">
      <c r="A269" t="s">
        <v>108</v>
      </c>
      <c r="B269" t="s">
        <v>29</v>
      </c>
      <c r="C269">
        <v>0</v>
      </c>
      <c r="D269">
        <v>84.917000000000002</v>
      </c>
      <c r="E269">
        <v>800</v>
      </c>
      <c r="F269">
        <v>2.5</v>
      </c>
      <c r="G269" t="s">
        <v>281</v>
      </c>
    </row>
    <row r="270" spans="1:7" x14ac:dyDescent="0.35">
      <c r="A270" t="s">
        <v>181</v>
      </c>
      <c r="B270" t="s">
        <v>29</v>
      </c>
      <c r="C270">
        <v>0</v>
      </c>
      <c r="D270">
        <v>85.976399999999998</v>
      </c>
      <c r="E270">
        <v>1000</v>
      </c>
      <c r="F270">
        <v>2.5</v>
      </c>
      <c r="G270" t="s">
        <v>278</v>
      </c>
    </row>
    <row r="271" spans="1:7" x14ac:dyDescent="0.35">
      <c r="A271" t="s">
        <v>180</v>
      </c>
      <c r="B271" t="s">
        <v>29</v>
      </c>
      <c r="C271">
        <v>0</v>
      </c>
      <c r="D271">
        <v>86.344399999999993</v>
      </c>
      <c r="E271">
        <v>1000</v>
      </c>
      <c r="F271">
        <v>2.5</v>
      </c>
      <c r="G271" t="s">
        <v>278</v>
      </c>
    </row>
    <row r="272" spans="1:7" x14ac:dyDescent="0.35">
      <c r="A272" t="s">
        <v>59</v>
      </c>
      <c r="B272" t="s">
        <v>29</v>
      </c>
      <c r="C272">
        <v>0</v>
      </c>
      <c r="D272">
        <v>89.272000000000006</v>
      </c>
      <c r="E272">
        <v>400</v>
      </c>
      <c r="F272">
        <v>2.5</v>
      </c>
      <c r="G272" t="s">
        <v>252</v>
      </c>
    </row>
    <row r="273" spans="1:7" x14ac:dyDescent="0.35">
      <c r="A273" t="s">
        <v>58</v>
      </c>
      <c r="B273" t="s">
        <v>29</v>
      </c>
      <c r="C273">
        <v>0</v>
      </c>
      <c r="D273">
        <v>89.272000000000006</v>
      </c>
      <c r="E273">
        <v>400</v>
      </c>
      <c r="F273">
        <v>2.5</v>
      </c>
      <c r="G273" t="s">
        <v>252</v>
      </c>
    </row>
    <row r="274" spans="1:7" x14ac:dyDescent="0.35">
      <c r="A274" t="s">
        <v>178</v>
      </c>
      <c r="B274" t="s">
        <v>29</v>
      </c>
      <c r="C274">
        <v>0</v>
      </c>
      <c r="D274">
        <v>92.637200000000007</v>
      </c>
      <c r="E274">
        <v>950</v>
      </c>
      <c r="F274">
        <v>2.5</v>
      </c>
      <c r="G274" t="s">
        <v>278</v>
      </c>
    </row>
    <row r="275" spans="1:7" x14ac:dyDescent="0.35">
      <c r="A275" t="s">
        <v>177</v>
      </c>
      <c r="B275" t="s">
        <v>29</v>
      </c>
      <c r="C275">
        <v>0</v>
      </c>
      <c r="D275">
        <v>92.637200000000007</v>
      </c>
      <c r="E275">
        <v>950</v>
      </c>
      <c r="F275">
        <v>2.5</v>
      </c>
      <c r="G275" t="s">
        <v>278</v>
      </c>
    </row>
    <row r="276" spans="1:7" x14ac:dyDescent="0.35">
      <c r="A276" t="s">
        <v>172</v>
      </c>
      <c r="B276" t="s">
        <v>29</v>
      </c>
      <c r="C276">
        <v>0</v>
      </c>
      <c r="D276">
        <v>96.723600000000005</v>
      </c>
      <c r="E276">
        <v>1200</v>
      </c>
      <c r="F276">
        <v>2.5</v>
      </c>
      <c r="G276" t="s">
        <v>252</v>
      </c>
    </row>
    <row r="277" spans="1:7" x14ac:dyDescent="0.35">
      <c r="A277" t="s">
        <v>173</v>
      </c>
      <c r="B277" t="s">
        <v>29</v>
      </c>
      <c r="C277">
        <v>0</v>
      </c>
      <c r="D277">
        <v>97.137600000000006</v>
      </c>
      <c r="E277">
        <v>1200</v>
      </c>
      <c r="F277">
        <v>2.5</v>
      </c>
      <c r="G277" t="s">
        <v>252</v>
      </c>
    </row>
    <row r="278" spans="1:7" x14ac:dyDescent="0.35">
      <c r="A278" t="s">
        <v>87</v>
      </c>
      <c r="B278" t="s">
        <v>29</v>
      </c>
      <c r="C278">
        <v>0</v>
      </c>
      <c r="D278">
        <v>106.691</v>
      </c>
      <c r="E278">
        <v>550</v>
      </c>
      <c r="F278">
        <v>2.5</v>
      </c>
      <c r="G278" t="s">
        <v>301</v>
      </c>
    </row>
    <row r="279" spans="1:7" x14ac:dyDescent="0.35">
      <c r="A279" t="s">
        <v>86</v>
      </c>
      <c r="B279" t="s">
        <v>29</v>
      </c>
      <c r="C279">
        <v>0</v>
      </c>
      <c r="D279">
        <v>106.691</v>
      </c>
      <c r="E279">
        <v>550</v>
      </c>
      <c r="F279">
        <v>2.5</v>
      </c>
      <c r="G279" t="s">
        <v>301</v>
      </c>
    </row>
    <row r="280" spans="1:7" x14ac:dyDescent="0.35">
      <c r="A280" t="s">
        <v>149</v>
      </c>
      <c r="B280" t="s">
        <v>29</v>
      </c>
      <c r="C280">
        <v>0</v>
      </c>
      <c r="D280">
        <v>114.16</v>
      </c>
      <c r="E280">
        <v>1000</v>
      </c>
      <c r="F280">
        <v>2.5</v>
      </c>
      <c r="G280" t="s">
        <v>246</v>
      </c>
    </row>
    <row r="281" spans="1:7" x14ac:dyDescent="0.35">
      <c r="A281" t="s">
        <v>148</v>
      </c>
      <c r="B281" t="s">
        <v>29</v>
      </c>
      <c r="C281">
        <v>0</v>
      </c>
      <c r="D281">
        <v>114.16</v>
      </c>
      <c r="E281">
        <v>1000</v>
      </c>
      <c r="F281">
        <v>2.5</v>
      </c>
      <c r="G281" t="s">
        <v>246</v>
      </c>
    </row>
    <row r="282" spans="1:7" x14ac:dyDescent="0.35">
      <c r="A282" t="s">
        <v>70</v>
      </c>
      <c r="B282" t="s">
        <v>29</v>
      </c>
      <c r="C282">
        <v>0</v>
      </c>
      <c r="D282">
        <v>115.282</v>
      </c>
      <c r="E282">
        <v>650</v>
      </c>
      <c r="F282">
        <v>2.5</v>
      </c>
      <c r="G282" t="s">
        <v>251</v>
      </c>
    </row>
    <row r="283" spans="1:7" x14ac:dyDescent="0.35">
      <c r="A283" t="s">
        <v>69</v>
      </c>
      <c r="B283" t="s">
        <v>29</v>
      </c>
      <c r="C283">
        <v>0</v>
      </c>
      <c r="D283">
        <v>115.7756</v>
      </c>
      <c r="E283">
        <v>650</v>
      </c>
      <c r="F283">
        <v>2.5</v>
      </c>
      <c r="G283" t="s">
        <v>251</v>
      </c>
    </row>
    <row r="284" spans="1:7" x14ac:dyDescent="0.35">
      <c r="A284" t="s">
        <v>147</v>
      </c>
      <c r="B284" t="s">
        <v>29</v>
      </c>
      <c r="C284">
        <v>0</v>
      </c>
      <c r="D284">
        <v>116.0684</v>
      </c>
      <c r="E284">
        <v>1500</v>
      </c>
      <c r="F284">
        <v>2.5</v>
      </c>
      <c r="G284" t="s">
        <v>246</v>
      </c>
    </row>
    <row r="285" spans="1:7" x14ac:dyDescent="0.35">
      <c r="A285" t="s">
        <v>146</v>
      </c>
      <c r="B285" t="s">
        <v>29</v>
      </c>
      <c r="C285">
        <v>0</v>
      </c>
      <c r="D285">
        <v>116.0684</v>
      </c>
      <c r="E285">
        <v>1500</v>
      </c>
      <c r="F285">
        <v>2.5</v>
      </c>
      <c r="G285" t="s">
        <v>246</v>
      </c>
    </row>
    <row r="286" spans="1:7" x14ac:dyDescent="0.35">
      <c r="A286" t="s">
        <v>138</v>
      </c>
      <c r="B286" t="s">
        <v>29</v>
      </c>
      <c r="C286">
        <v>0</v>
      </c>
      <c r="D286">
        <v>121.7988</v>
      </c>
      <c r="E286">
        <v>1800</v>
      </c>
      <c r="F286">
        <v>2.5</v>
      </c>
      <c r="G286" t="s">
        <v>301</v>
      </c>
    </row>
    <row r="287" spans="1:7" x14ac:dyDescent="0.35">
      <c r="A287" t="s">
        <v>137</v>
      </c>
      <c r="B287" t="s">
        <v>29</v>
      </c>
      <c r="C287">
        <v>0</v>
      </c>
      <c r="D287">
        <v>121.7988</v>
      </c>
      <c r="E287">
        <v>1800</v>
      </c>
      <c r="F287">
        <v>2.5</v>
      </c>
      <c r="G287" t="s">
        <v>301</v>
      </c>
    </row>
    <row r="288" spans="1:7" x14ac:dyDescent="0.35">
      <c r="A288" t="s">
        <v>133</v>
      </c>
      <c r="B288" t="s">
        <v>29</v>
      </c>
      <c r="C288">
        <v>0</v>
      </c>
      <c r="D288">
        <v>128.452</v>
      </c>
      <c r="E288">
        <v>1300</v>
      </c>
      <c r="F288">
        <v>2.5</v>
      </c>
      <c r="G288" t="s">
        <v>259</v>
      </c>
    </row>
    <row r="289" spans="1:7" x14ac:dyDescent="0.35">
      <c r="A289" t="s">
        <v>132</v>
      </c>
      <c r="B289" t="s">
        <v>29</v>
      </c>
      <c r="C289">
        <v>0</v>
      </c>
      <c r="D289">
        <v>128.452</v>
      </c>
      <c r="E289">
        <v>1300</v>
      </c>
      <c r="F289">
        <v>2.5</v>
      </c>
      <c r="G289" t="s">
        <v>259</v>
      </c>
    </row>
    <row r="290" spans="1:7" x14ac:dyDescent="0.35">
      <c r="A290" t="s">
        <v>52</v>
      </c>
      <c r="B290" t="s">
        <v>29</v>
      </c>
      <c r="C290">
        <v>0</v>
      </c>
      <c r="D290">
        <v>139.71899999999999</v>
      </c>
      <c r="E290">
        <v>700</v>
      </c>
      <c r="F290">
        <v>2.5</v>
      </c>
      <c r="G290" t="s">
        <v>302</v>
      </c>
    </row>
    <row r="291" spans="1:7" x14ac:dyDescent="0.35">
      <c r="A291" t="s">
        <v>51</v>
      </c>
      <c r="B291" t="s">
        <v>29</v>
      </c>
      <c r="C291">
        <v>0</v>
      </c>
      <c r="D291">
        <v>139.71899999999999</v>
      </c>
      <c r="E291">
        <v>700</v>
      </c>
      <c r="F291">
        <v>2.5</v>
      </c>
      <c r="G291" t="s">
        <v>302</v>
      </c>
    </row>
    <row r="292" spans="1:7" x14ac:dyDescent="0.35">
      <c r="A292" t="s">
        <v>45</v>
      </c>
      <c r="B292" t="s">
        <v>29</v>
      </c>
      <c r="C292">
        <v>0</v>
      </c>
      <c r="D292">
        <v>144.4984</v>
      </c>
      <c r="E292">
        <v>850</v>
      </c>
      <c r="F292">
        <v>2.5</v>
      </c>
      <c r="G292" t="s">
        <v>303</v>
      </c>
    </row>
    <row r="293" spans="1:7" x14ac:dyDescent="0.35">
      <c r="A293" t="s">
        <v>44</v>
      </c>
      <c r="B293" t="s">
        <v>29</v>
      </c>
      <c r="C293">
        <v>0</v>
      </c>
      <c r="D293">
        <v>144.4984</v>
      </c>
      <c r="E293">
        <v>850</v>
      </c>
      <c r="F293">
        <v>2.5</v>
      </c>
      <c r="G293" t="s">
        <v>303</v>
      </c>
    </row>
    <row r="294" spans="1:7" x14ac:dyDescent="0.35">
      <c r="A294" t="s">
        <v>117</v>
      </c>
      <c r="B294" t="s">
        <v>29</v>
      </c>
      <c r="C294">
        <v>0</v>
      </c>
      <c r="D294">
        <v>150.21960000000001</v>
      </c>
      <c r="E294">
        <v>2200</v>
      </c>
      <c r="F294">
        <v>2.5</v>
      </c>
      <c r="G294" t="s">
        <v>301</v>
      </c>
    </row>
    <row r="295" spans="1:7" x14ac:dyDescent="0.35">
      <c r="A295" t="s">
        <v>116</v>
      </c>
      <c r="B295" t="s">
        <v>29</v>
      </c>
      <c r="C295">
        <v>0</v>
      </c>
      <c r="D295">
        <v>150.21960000000001</v>
      </c>
      <c r="E295">
        <v>2200</v>
      </c>
      <c r="F295">
        <v>2.5</v>
      </c>
      <c r="G295" t="s">
        <v>301</v>
      </c>
    </row>
    <row r="296" spans="1:7" x14ac:dyDescent="0.35">
      <c r="A296" t="s">
        <v>106</v>
      </c>
      <c r="B296" t="s">
        <v>29</v>
      </c>
      <c r="C296">
        <v>0</v>
      </c>
      <c r="D296">
        <v>172.5496</v>
      </c>
      <c r="E296">
        <v>2700</v>
      </c>
      <c r="F296">
        <v>2.5</v>
      </c>
      <c r="G296" t="s">
        <v>251</v>
      </c>
    </row>
    <row r="297" spans="1:7" x14ac:dyDescent="0.35">
      <c r="A297" t="s">
        <v>105</v>
      </c>
      <c r="B297" t="s">
        <v>29</v>
      </c>
      <c r="C297">
        <v>0</v>
      </c>
      <c r="D297">
        <v>172.5496</v>
      </c>
      <c r="E297">
        <v>2700</v>
      </c>
      <c r="F297">
        <v>2.5</v>
      </c>
      <c r="G297" t="s">
        <v>251</v>
      </c>
    </row>
    <row r="298" spans="1:7" x14ac:dyDescent="0.35">
      <c r="A298" t="s">
        <v>104</v>
      </c>
      <c r="B298" t="s">
        <v>29</v>
      </c>
      <c r="C298">
        <v>0</v>
      </c>
      <c r="D298">
        <v>176.352</v>
      </c>
      <c r="E298">
        <v>1600</v>
      </c>
      <c r="F298">
        <v>2.5</v>
      </c>
      <c r="G298" t="s">
        <v>304</v>
      </c>
    </row>
    <row r="299" spans="1:7" x14ac:dyDescent="0.35">
      <c r="A299" t="s">
        <v>99</v>
      </c>
      <c r="B299" t="s">
        <v>29</v>
      </c>
      <c r="C299">
        <v>0</v>
      </c>
      <c r="D299">
        <v>195.702</v>
      </c>
      <c r="E299">
        <v>2300</v>
      </c>
      <c r="F299">
        <v>2.5</v>
      </c>
      <c r="G299" t="s">
        <v>251</v>
      </c>
    </row>
    <row r="300" spans="1:7" x14ac:dyDescent="0.35">
      <c r="A300" t="s">
        <v>98</v>
      </c>
      <c r="B300" t="s">
        <v>29</v>
      </c>
      <c r="C300">
        <v>0</v>
      </c>
      <c r="D300">
        <v>195.702</v>
      </c>
      <c r="E300">
        <v>2300</v>
      </c>
      <c r="F300">
        <v>2.5</v>
      </c>
      <c r="G300" t="s">
        <v>251</v>
      </c>
    </row>
    <row r="301" spans="1:7" x14ac:dyDescent="0.35">
      <c r="A301" t="s">
        <v>97</v>
      </c>
      <c r="B301" t="s">
        <v>29</v>
      </c>
      <c r="C301">
        <v>0</v>
      </c>
      <c r="D301">
        <v>195.702</v>
      </c>
      <c r="E301">
        <v>2300</v>
      </c>
      <c r="F301">
        <v>2.5</v>
      </c>
      <c r="G301" t="s">
        <v>251</v>
      </c>
    </row>
    <row r="302" spans="1:7" x14ac:dyDescent="0.35">
      <c r="A302" t="s">
        <v>94</v>
      </c>
      <c r="B302" t="s">
        <v>29</v>
      </c>
      <c r="C302">
        <v>0</v>
      </c>
      <c r="D302">
        <v>203</v>
      </c>
      <c r="E302">
        <v>3300</v>
      </c>
      <c r="F302">
        <v>2.5</v>
      </c>
      <c r="G302" t="s">
        <v>266</v>
      </c>
    </row>
    <row r="303" spans="1:7" x14ac:dyDescent="0.35">
      <c r="A303" t="s">
        <v>93</v>
      </c>
      <c r="B303" t="s">
        <v>29</v>
      </c>
      <c r="C303">
        <v>0</v>
      </c>
      <c r="D303">
        <v>203</v>
      </c>
      <c r="E303">
        <v>3300</v>
      </c>
      <c r="F303">
        <v>2.5</v>
      </c>
      <c r="G303" t="s">
        <v>266</v>
      </c>
    </row>
    <row r="304" spans="1:7" x14ac:dyDescent="0.35">
      <c r="A304" t="s">
        <v>91</v>
      </c>
      <c r="B304" t="s">
        <v>29</v>
      </c>
      <c r="C304">
        <v>0</v>
      </c>
      <c r="D304">
        <v>207.352</v>
      </c>
      <c r="E304">
        <v>2500</v>
      </c>
      <c r="F304">
        <v>2.5</v>
      </c>
      <c r="G304" t="s">
        <v>302</v>
      </c>
    </row>
    <row r="305" spans="1:7" x14ac:dyDescent="0.35">
      <c r="A305" t="s">
        <v>90</v>
      </c>
      <c r="B305" t="s">
        <v>29</v>
      </c>
      <c r="C305">
        <v>0</v>
      </c>
      <c r="D305">
        <v>207.352</v>
      </c>
      <c r="E305">
        <v>2500</v>
      </c>
      <c r="F305">
        <v>2.5</v>
      </c>
      <c r="G305" t="s">
        <v>302</v>
      </c>
    </row>
    <row r="306" spans="1:7" x14ac:dyDescent="0.35">
      <c r="A306" t="s">
        <v>89</v>
      </c>
      <c r="B306" t="s">
        <v>29</v>
      </c>
      <c r="C306">
        <v>0</v>
      </c>
      <c r="D306">
        <v>207.352</v>
      </c>
      <c r="E306">
        <v>2500</v>
      </c>
      <c r="F306">
        <v>2.5</v>
      </c>
      <c r="G306" t="s">
        <v>302</v>
      </c>
    </row>
    <row r="307" spans="1:7" x14ac:dyDescent="0.35">
      <c r="A307" t="s">
        <v>77</v>
      </c>
      <c r="B307" t="s">
        <v>29</v>
      </c>
      <c r="C307">
        <v>0</v>
      </c>
      <c r="D307">
        <v>224.11080000000001</v>
      </c>
      <c r="E307">
        <v>1500</v>
      </c>
      <c r="F307">
        <v>2.5</v>
      </c>
      <c r="G307" t="s">
        <v>305</v>
      </c>
    </row>
    <row r="308" spans="1:7" x14ac:dyDescent="0.35">
      <c r="A308" t="s">
        <v>76</v>
      </c>
      <c r="B308" t="s">
        <v>29</v>
      </c>
      <c r="C308">
        <v>0</v>
      </c>
      <c r="D308">
        <v>224.11080000000001</v>
      </c>
      <c r="E308">
        <v>1500</v>
      </c>
      <c r="F308">
        <v>2.5</v>
      </c>
      <c r="G308" t="s">
        <v>305</v>
      </c>
    </row>
    <row r="309" spans="1:7" x14ac:dyDescent="0.35">
      <c r="A309" t="s">
        <v>75</v>
      </c>
      <c r="B309" t="s">
        <v>29</v>
      </c>
      <c r="C309">
        <v>0</v>
      </c>
      <c r="D309">
        <v>224.11080000000001</v>
      </c>
      <c r="E309">
        <v>1500</v>
      </c>
      <c r="F309">
        <v>2.5</v>
      </c>
      <c r="G309" t="s">
        <v>305</v>
      </c>
    </row>
    <row r="310" spans="1:7" x14ac:dyDescent="0.35">
      <c r="A310" t="s">
        <v>74</v>
      </c>
      <c r="B310" t="s">
        <v>29</v>
      </c>
      <c r="C310">
        <v>0</v>
      </c>
      <c r="D310">
        <v>230.16800000000001</v>
      </c>
      <c r="E310">
        <v>1600</v>
      </c>
      <c r="F310">
        <v>2.5</v>
      </c>
      <c r="G310" t="s">
        <v>304</v>
      </c>
    </row>
    <row r="311" spans="1:7" x14ac:dyDescent="0.35">
      <c r="A311" t="s">
        <v>73</v>
      </c>
      <c r="B311" t="s">
        <v>29</v>
      </c>
      <c r="C311">
        <v>0</v>
      </c>
      <c r="D311">
        <v>230.16800000000001</v>
      </c>
      <c r="E311">
        <v>1600</v>
      </c>
      <c r="F311">
        <v>2.5</v>
      </c>
      <c r="G311" t="s">
        <v>304</v>
      </c>
    </row>
    <row r="312" spans="1:7" x14ac:dyDescent="0.35">
      <c r="A312" t="s">
        <v>50</v>
      </c>
      <c r="B312" t="s">
        <v>29</v>
      </c>
      <c r="C312">
        <v>0</v>
      </c>
      <c r="D312">
        <v>282.31599999999997</v>
      </c>
      <c r="E312">
        <v>1700</v>
      </c>
      <c r="F312">
        <v>2.5</v>
      </c>
      <c r="G312" t="s">
        <v>306</v>
      </c>
    </row>
    <row r="313" spans="1:7" x14ac:dyDescent="0.35">
      <c r="A313" t="s">
        <v>42</v>
      </c>
      <c r="B313" t="s">
        <v>29</v>
      </c>
      <c r="C313">
        <v>0</v>
      </c>
      <c r="D313">
        <v>296.88400000000001</v>
      </c>
      <c r="E313">
        <v>4000</v>
      </c>
      <c r="F313">
        <v>2.5</v>
      </c>
      <c r="G313" t="s">
        <v>270</v>
      </c>
    </row>
    <row r="314" spans="1:7" x14ac:dyDescent="0.35">
      <c r="A314" t="s">
        <v>41</v>
      </c>
      <c r="B314" t="s">
        <v>29</v>
      </c>
      <c r="C314">
        <v>0</v>
      </c>
      <c r="D314">
        <v>296.88400000000001</v>
      </c>
      <c r="E314">
        <v>4000</v>
      </c>
      <c r="F314">
        <v>2.5</v>
      </c>
      <c r="G314" t="s">
        <v>270</v>
      </c>
    </row>
    <row r="315" spans="1:7" x14ac:dyDescent="0.35">
      <c r="A315" t="s">
        <v>31</v>
      </c>
      <c r="B315" t="s">
        <v>29</v>
      </c>
      <c r="C315">
        <v>0</v>
      </c>
      <c r="D315">
        <v>374.11239999999998</v>
      </c>
      <c r="E315">
        <v>2600</v>
      </c>
      <c r="F315">
        <v>2.5</v>
      </c>
      <c r="G315" t="s">
        <v>307</v>
      </c>
    </row>
    <row r="316" spans="1:7" x14ac:dyDescent="0.35">
      <c r="A316" t="s">
        <v>30</v>
      </c>
      <c r="B316" t="s">
        <v>29</v>
      </c>
      <c r="C316">
        <v>0</v>
      </c>
      <c r="D316">
        <v>374.11239999999998</v>
      </c>
      <c r="E316">
        <v>2600</v>
      </c>
      <c r="F316">
        <v>2.5</v>
      </c>
      <c r="G316" t="s">
        <v>307</v>
      </c>
    </row>
    <row r="317" spans="1:7" x14ac:dyDescent="0.35">
      <c r="A317" t="s">
        <v>466</v>
      </c>
      <c r="B317" t="s">
        <v>130</v>
      </c>
      <c r="C317">
        <v>0</v>
      </c>
      <c r="D317">
        <v>0.69101999999999997</v>
      </c>
      <c r="E317">
        <v>10</v>
      </c>
      <c r="F317">
        <v>2.2999999999999998</v>
      </c>
      <c r="G317" t="s">
        <v>467</v>
      </c>
    </row>
    <row r="318" spans="1:7" x14ac:dyDescent="0.35">
      <c r="A318" t="s">
        <v>468</v>
      </c>
      <c r="B318" t="s">
        <v>130</v>
      </c>
      <c r="C318">
        <v>0</v>
      </c>
      <c r="D318">
        <v>0.99194000000000004</v>
      </c>
      <c r="E318">
        <v>10</v>
      </c>
      <c r="F318">
        <v>2.7</v>
      </c>
      <c r="G318" t="s">
        <v>282</v>
      </c>
    </row>
    <row r="319" spans="1:7" x14ac:dyDescent="0.35">
      <c r="A319" t="s">
        <v>469</v>
      </c>
      <c r="B319" t="s">
        <v>130</v>
      </c>
      <c r="C319">
        <v>0</v>
      </c>
      <c r="D319">
        <v>1.1427499999999999</v>
      </c>
      <c r="E319">
        <v>22</v>
      </c>
      <c r="F319">
        <v>2.2999999999999998</v>
      </c>
      <c r="G319" t="s">
        <v>470</v>
      </c>
    </row>
    <row r="320" spans="1:7" x14ac:dyDescent="0.35">
      <c r="A320" t="s">
        <v>163</v>
      </c>
      <c r="B320" t="s">
        <v>130</v>
      </c>
      <c r="C320">
        <v>0</v>
      </c>
      <c r="D320">
        <v>1.1490100000000001</v>
      </c>
      <c r="E320">
        <v>10</v>
      </c>
      <c r="F320">
        <v>2.5</v>
      </c>
      <c r="G320" t="s">
        <v>471</v>
      </c>
    </row>
    <row r="321" spans="1:7" x14ac:dyDescent="0.35">
      <c r="A321" t="s">
        <v>159</v>
      </c>
      <c r="B321" t="s">
        <v>130</v>
      </c>
      <c r="C321">
        <v>0</v>
      </c>
      <c r="D321">
        <v>1.17669</v>
      </c>
      <c r="E321">
        <v>10</v>
      </c>
      <c r="F321">
        <v>2.5</v>
      </c>
      <c r="G321" t="s">
        <v>471</v>
      </c>
    </row>
    <row r="322" spans="1:7" x14ac:dyDescent="0.35">
      <c r="A322" t="s">
        <v>472</v>
      </c>
      <c r="B322" t="s">
        <v>130</v>
      </c>
      <c r="C322">
        <v>0</v>
      </c>
      <c r="D322">
        <v>1.48817</v>
      </c>
      <c r="E322">
        <v>30</v>
      </c>
      <c r="F322">
        <v>2.2999999999999998</v>
      </c>
      <c r="G322" t="s">
        <v>291</v>
      </c>
    </row>
    <row r="323" spans="1:7" x14ac:dyDescent="0.35">
      <c r="A323" t="s">
        <v>473</v>
      </c>
      <c r="B323" t="s">
        <v>130</v>
      </c>
      <c r="C323">
        <v>0</v>
      </c>
      <c r="D323">
        <v>1.8573299999999999</v>
      </c>
      <c r="E323">
        <v>50</v>
      </c>
      <c r="F323">
        <v>2.2999999999999998</v>
      </c>
      <c r="G323" t="s">
        <v>313</v>
      </c>
    </row>
    <row r="324" spans="1:7" x14ac:dyDescent="0.35">
      <c r="A324" t="s">
        <v>474</v>
      </c>
      <c r="B324" t="s">
        <v>130</v>
      </c>
      <c r="C324">
        <v>0</v>
      </c>
      <c r="D324">
        <v>2.0419100000000001</v>
      </c>
      <c r="E324">
        <v>30</v>
      </c>
      <c r="F324">
        <v>2.7</v>
      </c>
      <c r="G324" t="s">
        <v>328</v>
      </c>
    </row>
    <row r="325" spans="1:7" x14ac:dyDescent="0.35">
      <c r="A325" t="s">
        <v>475</v>
      </c>
      <c r="B325" t="s">
        <v>130</v>
      </c>
      <c r="C325">
        <v>0</v>
      </c>
      <c r="D325">
        <v>2.2726299999999999</v>
      </c>
      <c r="E325">
        <v>22</v>
      </c>
      <c r="F325">
        <v>2.5</v>
      </c>
      <c r="G325" t="s">
        <v>476</v>
      </c>
    </row>
    <row r="326" spans="1:7" x14ac:dyDescent="0.35">
      <c r="A326" t="s">
        <v>477</v>
      </c>
      <c r="B326" t="s">
        <v>130</v>
      </c>
      <c r="C326">
        <v>0</v>
      </c>
      <c r="D326">
        <v>2.79176</v>
      </c>
      <c r="E326">
        <v>70</v>
      </c>
      <c r="F326">
        <v>2.2999999999999998</v>
      </c>
      <c r="G326" t="s">
        <v>267</v>
      </c>
    </row>
    <row r="327" spans="1:7" x14ac:dyDescent="0.35">
      <c r="A327" t="s">
        <v>478</v>
      </c>
      <c r="B327" t="s">
        <v>130</v>
      </c>
      <c r="C327">
        <v>0</v>
      </c>
      <c r="D327">
        <v>2.87479</v>
      </c>
      <c r="E327">
        <v>30</v>
      </c>
      <c r="F327">
        <v>2.5</v>
      </c>
      <c r="G327" t="s">
        <v>318</v>
      </c>
    </row>
    <row r="328" spans="1:7" x14ac:dyDescent="0.35">
      <c r="A328" t="s">
        <v>308</v>
      </c>
      <c r="B328" t="s">
        <v>130</v>
      </c>
      <c r="C328">
        <v>0</v>
      </c>
      <c r="D328">
        <v>3.4621900000000001</v>
      </c>
      <c r="E328">
        <v>120</v>
      </c>
      <c r="F328">
        <v>2.2999999999999998</v>
      </c>
      <c r="G328" t="s">
        <v>309</v>
      </c>
    </row>
    <row r="329" spans="1:7" x14ac:dyDescent="0.35">
      <c r="A329" t="s">
        <v>192</v>
      </c>
      <c r="B329" t="s">
        <v>130</v>
      </c>
      <c r="C329">
        <v>0</v>
      </c>
      <c r="D329">
        <v>6.8884400000000001</v>
      </c>
      <c r="E329">
        <v>100</v>
      </c>
      <c r="F329">
        <v>2.5</v>
      </c>
      <c r="G329" t="s">
        <v>263</v>
      </c>
    </row>
    <row r="330" spans="1:7" x14ac:dyDescent="0.35">
      <c r="A330" t="s">
        <v>479</v>
      </c>
      <c r="B330" t="s">
        <v>125</v>
      </c>
      <c r="C330">
        <v>0</v>
      </c>
      <c r="D330" t="s">
        <v>312</v>
      </c>
      <c r="E330">
        <v>3400</v>
      </c>
      <c r="F330">
        <v>2.85</v>
      </c>
      <c r="G330" t="s">
        <v>480</v>
      </c>
    </row>
    <row r="331" spans="1:7" x14ac:dyDescent="0.35">
      <c r="A331" t="s">
        <v>481</v>
      </c>
      <c r="B331" t="s">
        <v>125</v>
      </c>
      <c r="C331">
        <v>0</v>
      </c>
      <c r="D331" t="s">
        <v>312</v>
      </c>
      <c r="E331">
        <v>3400</v>
      </c>
      <c r="F331">
        <v>2.85</v>
      </c>
      <c r="G331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DCDC</vt:lpstr>
      <vt:lpstr>nb cells</vt:lpstr>
      <vt:lpstr>power</vt:lpstr>
      <vt:lpstr>supercap</vt:lpstr>
      <vt:lpstr>TMP</vt:lpstr>
      <vt:lpstr>supercap!download_1</vt:lpstr>
      <vt:lpstr>TMP!download_1</vt:lpstr>
      <vt:lpstr>supercap!download_2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2019-07-18T09:25:16Z</dcterms:modified>
</cp:coreProperties>
</file>